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.sterba\Downloads\final\"/>
    </mc:Choice>
  </mc:AlternateContent>
  <xr:revisionPtr revIDLastSave="0" documentId="8_{63B3E7AC-B4AA-4759-B464-26BEEB714A31}" xr6:coauthVersionLast="47" xr6:coauthVersionMax="47" xr10:uidLastSave="{00000000-0000-0000-0000-000000000000}"/>
  <bookViews>
    <workbookView xWindow="-120" yWindow="-120" windowWidth="29040" windowHeight="15720" firstSheet="1" activeTab="2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" sheetId="6" r:id="rId4"/>
  </sheets>
  <definedNames>
    <definedName name="_xlnm.Print_Titles" localSheetId="3">'ISPV - mzdová sféra ČR '!$1:$8</definedName>
    <definedName name="_xlnm.Print_Area" localSheetId="3">'ISPV - mzdová sféra ČR '!$A$10:$M$11</definedName>
    <definedName name="Print_Area" localSheetId="3">'ISPV - mzdová sféra ČR '!$A$10:$M$11</definedName>
    <definedName name="Print_Titles" localSheetId="3">'ISPV - mzdová sféra ČR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7" i="10"/>
  <c r="I7" i="10"/>
  <c r="I8" i="10"/>
  <c r="I9" i="10"/>
  <c r="J9" i="10" s="1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J8" i="10" l="1"/>
  <c r="J7" i="10"/>
  <c r="L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family val="2"/>
            <charset val="238"/>
          </rPr>
          <t xml:space="preserve">Vzorec lze upravit pouze tehdy, pokud nejsou uplatněny standardní odvody ve výši 33,8%.
</t>
        </r>
      </text>
    </comment>
    <comment ref="K5" authorId="0" shapeId="0" xr:uid="{D7CDA23D-18C2-4572-88E0-88C607E8F3D4}">
      <text>
        <r>
          <rPr>
            <sz val="9"/>
            <color indexed="81"/>
            <rFont val="Tahoma"/>
            <family val="2"/>
            <charset val="238"/>
          </rPr>
          <t xml:space="preserve">Nutné zdůvodnění, pokud je požadována mzda vyšší než mzda dle průměru z ISPV.
</t>
        </r>
      </text>
    </comment>
  </commentList>
</comments>
</file>

<file path=xl/sharedStrings.xml><?xml version="1.0" encoding="utf-8"?>
<sst xmlns="http://schemas.openxmlformats.org/spreadsheetml/2006/main" count="127" uniqueCount="110">
  <si>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</si>
  <si>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</si>
  <si>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</si>
  <si>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</si>
  <si>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</si>
  <si>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</si>
  <si>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</si>
  <si>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</si>
  <si>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</si>
  <si>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</si>
  <si>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</si>
  <si>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</si>
  <si>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</si>
  <si>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</si>
  <si>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</si>
  <si>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</si>
  <si>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</si>
  <si>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</si>
  <si>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</si>
  <si>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</si>
  <si>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</si>
  <si>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</si>
  <si>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</si>
  <si>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</si>
  <si>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</si>
  <si>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</si>
  <si>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</si>
  <si>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</si>
  <si>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</si>
  <si>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</si>
  <si>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</si>
  <si>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</si>
  <si>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</si>
  <si>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</si>
  <si>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</si>
  <si>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</si>
  <si>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</si>
  <si>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</si>
  <si>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</si>
  <si>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</si>
  <si>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</si>
  <si>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</si>
  <si>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</si>
  <si>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</si>
  <si>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</si>
  <si>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</si>
  <si>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</si>
  <si>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</si>
  <si>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</si>
  <si>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</si>
  <si>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</si>
  <si>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</si>
  <si>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</si>
  <si>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</si>
  <si>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</si>
  <si>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</si>
  <si>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</si>
  <si>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</si>
  <si>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</si>
  <si>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</si>
  <si>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</si>
  <si>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</si>
  <si>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</si>
  <si>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</si>
  <si>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</si>
  <si>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</si>
  <si>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</si>
  <si>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</si>
  <si>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</si>
  <si>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</si>
  <si>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</si>
  <si>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</si>
  <si>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2022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</si>
  <si>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</si>
  <si>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</si>
  <si>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</si>
  <si>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</si>
  <si>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</si>
  <si>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</si>
  <si>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</si>
  <si>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</si>
  <si>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</si>
  <si>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</si>
  <si>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</si>
  <si>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</si>
  <si>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</si>
  <si>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</si>
  <si>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</si>
  <si>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</si>
  <si>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</si>
  <si>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</si>
  <si>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</si>
  <si>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</si>
  <si>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</si>
  <si>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</si>
  <si>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B</t>
  </si>
  <si>
    <t>A</t>
  </si>
  <si>
    <t xml:space="preserve">2320 Učitelé odborných předmětů, praktického vyučování, odb. výcviku, lektoři </t>
  </si>
  <si>
    <t>2424 Specialisté v oblasti vzdělávání a rozvoje lidských zdrojů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</si>
  <si>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</si>
  <si>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</si>
  <si>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</si>
  <si>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</si>
  <si>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</si>
  <si>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</si>
  <si>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</si>
  <si>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</si>
  <si>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</si>
  <si>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</si>
  <si>
    <t>Vzorec byl upraven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</si>
</sst>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8"/>
      <name val="Futura Bk"/>
      <charset val="238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23" fillId="0" borderId="0"/>
  </cellStyleXfs>
  <cellXfs count="125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166" fontId="19" fillId="9" borderId="33" xfId="6" applyNumberFormat="1" applyFont="1" applyFill="1" applyBorder="1" applyAlignment="1">
      <alignment horizontal="center" vertical="center" wrapText="1"/>
    </xf>
    <xf numFmtId="166" fontId="19" fillId="9" borderId="33" xfId="6" applyNumberFormat="1" applyFont="1" applyFill="1" applyBorder="1" applyAlignment="1">
      <alignment horizontal="right" vertical="center" wrapText="1" indent="1"/>
    </xf>
    <xf numFmtId="3" fontId="19" fillId="9" borderId="33" xfId="6" applyNumberFormat="1" applyFont="1" applyFill="1" applyBorder="1" applyAlignment="1">
      <alignment horizontal="right" vertical="center" wrapText="1" indent="1"/>
    </xf>
    <xf numFmtId="166" fontId="19" fillId="9" borderId="33" xfId="6" applyNumberFormat="1" applyFont="1" applyFill="1" applyBorder="1" applyAlignment="1">
      <alignment horizontal="right" vertical="center" wrapText="1" indent="4"/>
    </xf>
    <xf numFmtId="0" fontId="17" fillId="8" borderId="0" xfId="6" applyFont="1" applyFill="1" applyAlignment="1">
      <alignment horizontal="center" vertical="center" wrapText="1"/>
    </xf>
    <xf numFmtId="0" fontId="17" fillId="7" borderId="31" xfId="6" applyFont="1" applyFill="1" applyBorder="1" applyAlignment="1">
      <alignment horizontal="center" vertical="center" wrapText="1"/>
    </xf>
    <xf numFmtId="0" fontId="17" fillId="7" borderId="22" xfId="6" applyFont="1" applyFill="1" applyBorder="1" applyAlignment="1">
      <alignment horizontal="center" vertical="center" wrapText="1"/>
    </xf>
    <xf numFmtId="0" fontId="17" fillId="7" borderId="23" xfId="6" applyFont="1" applyFill="1" applyBorder="1" applyAlignment="1">
      <alignment horizontal="center" vertical="center" wrapText="1"/>
    </xf>
    <xf numFmtId="0" fontId="7" fillId="6" borderId="20" xfId="6" applyFont="1" applyFill="1" applyBorder="1" applyAlignment="1">
      <alignment horizontal="right" vertical="center"/>
    </xf>
    <xf numFmtId="0" fontId="7" fillId="6" borderId="20" xfId="6" applyFont="1" applyFill="1" applyBorder="1" applyAlignment="1">
      <alignment vertical="center"/>
    </xf>
    <xf numFmtId="0" fontId="7" fillId="6" borderId="20" xfId="6" applyFont="1" applyFill="1" applyBorder="1" applyAlignment="1">
      <alignment horizontal="left" vertical="center"/>
    </xf>
    <xf numFmtId="165" fontId="1" fillId="10" borderId="2" xfId="0" applyNumberFormat="1" applyFont="1" applyFill="1" applyBorder="1" applyAlignment="1">
      <alignment wrapText="1"/>
    </xf>
    <xf numFmtId="43" fontId="0" fillId="10" borderId="1" xfId="1" applyFont="1" applyFill="1" applyBorder="1" applyAlignment="1">
      <alignment wrapText="1"/>
    </xf>
    <xf numFmtId="43" fontId="0" fillId="10" borderId="15" xfId="1" applyFont="1" applyFill="1" applyBorder="1" applyAlignment="1">
      <alignment wrapText="1"/>
    </xf>
    <xf numFmtId="0" fontId="25" fillId="9" borderId="33" xfId="6" applyFont="1" applyFill="1" applyBorder="1" applyAlignment="1">
      <alignment horizontal="left" vertical="center"/>
    </xf>
    <xf numFmtId="3" fontId="25" fillId="9" borderId="33" xfId="6" applyNumberFormat="1" applyFont="1" applyFill="1" applyBorder="1" applyAlignment="1">
      <alignment horizontal="right" vertical="center" wrapText="1" indent="1"/>
    </xf>
    <xf numFmtId="3" fontId="25" fillId="9" borderId="33" xfId="6" applyNumberFormat="1" applyFont="1" applyFill="1" applyBorder="1" applyAlignment="1">
      <alignment horizontal="right" vertical="center" wrapText="1" indent="3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164" fontId="0" fillId="0" borderId="56" xfId="0" applyNumberFormat="1" applyBorder="1" applyAlignment="1">
      <alignment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59" xfId="0" applyNumberFormat="1" applyBorder="1" applyAlignment="1">
      <alignment wrapText="1"/>
    </xf>
    <xf numFmtId="0" fontId="0" fillId="0" borderId="59" xfId="0" applyBorder="1" applyAlignment="1">
      <alignment wrapText="1"/>
    </xf>
    <xf numFmtId="43" fontId="0" fillId="0" borderId="0" xfId="1" applyFont="1" applyAlignment="1">
      <alignment horizontal="center" wrapText="1"/>
    </xf>
    <xf numFmtId="43" fontId="0" fillId="10" borderId="1" xfId="1" applyFont="1" applyFill="1" applyBorder="1" applyAlignment="1">
      <alignment horizontal="center" wrapText="1"/>
    </xf>
    <xf numFmtId="43" fontId="0" fillId="10" borderId="15" xfId="1" applyFont="1" applyFill="1" applyBorder="1" applyAlignment="1">
      <alignment horizontal="center" wrapText="1"/>
    </xf>
    <xf numFmtId="43" fontId="0" fillId="10" borderId="59" xfId="1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60" xfId="0" applyFill="1" applyBorder="1" applyAlignment="1">
      <alignment horizontal="center" vertical="center" wrapText="1"/>
    </xf>
    <xf numFmtId="43" fontId="0" fillId="12" borderId="19" xfId="1" applyFont="1" applyFill="1" applyBorder="1" applyAlignment="1">
      <alignment horizontal="center" vertical="center" wrapText="1"/>
    </xf>
    <xf numFmtId="43" fontId="0" fillId="12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43" fontId="0" fillId="11" borderId="48" xfId="1" applyFont="1" applyFill="1" applyBorder="1" applyAlignment="1">
      <alignment horizontal="center" vertical="center" wrapText="1"/>
    </xf>
    <xf numFmtId="43" fontId="0" fillId="11" borderId="52" xfId="1" applyFont="1" applyFill="1" applyBorder="1" applyAlignment="1">
      <alignment horizontal="center" vertical="center" wrapText="1"/>
    </xf>
    <xf numFmtId="0" fontId="17" fillId="7" borderId="26" xfId="6" applyFont="1" applyFill="1" applyBorder="1" applyAlignment="1">
      <alignment horizontal="center" vertical="center" wrapText="1"/>
    </xf>
    <xf numFmtId="0" fontId="17" fillId="7" borderId="27" xfId="6" applyFont="1" applyFill="1" applyBorder="1" applyAlignment="1">
      <alignment horizontal="center" vertical="center" wrapText="1"/>
    </xf>
    <xf numFmtId="0" fontId="17" fillId="7" borderId="28" xfId="6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7" fillId="7" borderId="21" xfId="6" applyFont="1" applyFill="1" applyBorder="1" applyAlignment="1">
      <alignment horizontal="center" vertical="center" wrapText="1"/>
    </xf>
    <xf numFmtId="0" fontId="17" fillId="7" borderId="24" xfId="6" applyFont="1" applyFill="1" applyBorder="1" applyAlignment="1">
      <alignment horizontal="center" vertical="center" wrapText="1"/>
    </xf>
    <xf numFmtId="0" fontId="17" fillId="7" borderId="30" xfId="6" applyFont="1" applyFill="1" applyBorder="1" applyAlignment="1">
      <alignment horizontal="center" vertical="center" wrapText="1"/>
    </xf>
    <xf numFmtId="0" fontId="17" fillId="7" borderId="22" xfId="6" applyFont="1" applyFill="1" applyBorder="1" applyAlignment="1">
      <alignment horizontal="center" vertical="center" wrapText="1"/>
    </xf>
    <xf numFmtId="0" fontId="17" fillId="7" borderId="23" xfId="6" applyFont="1" applyFill="1" applyBorder="1" applyAlignment="1">
      <alignment horizontal="center" vertical="center" wrapText="1"/>
    </xf>
    <xf numFmtId="0" fontId="17" fillId="7" borderId="25" xfId="6" applyFont="1" applyFill="1" applyBorder="1" applyAlignment="1">
      <alignment horizontal="center" vertical="center" wrapText="1"/>
    </xf>
    <xf numFmtId="0" fontId="17" fillId="7" borderId="29" xfId="6" applyFont="1" applyFill="1" applyBorder="1" applyAlignment="1">
      <alignment horizontal="center" vertical="center" wrapText="1"/>
    </xf>
    <xf numFmtId="0" fontId="17" fillId="7" borderId="32" xfId="6" applyFont="1" applyFill="1" applyBorder="1" applyAlignment="1">
      <alignment horizontal="center" vertical="center" wrapText="1"/>
    </xf>
  </cellXfs>
  <cellStyles count="7">
    <cellStyle name="Čárka" xfId="1" builtinId="3"/>
    <cellStyle name="Normální" xfId="0" builtinId="0"/>
    <cellStyle name="Normální 2" xfId="6" xr:uid="{299CA428-CB91-42B9-B697-2BC1C0B3F003}"/>
    <cellStyle name="normální 3" xfId="2" xr:uid="{F823F62D-6902-4E60-982C-338DCE109D90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showRuler="0" view="pageBreakPreview" topLeftCell="A14" zoomScaleNormal="90" zoomScaleSheetLayoutView="100" workbookViewId="0">
      <selection activeCell="J50" sqref="J50"/>
    </sheetView>
  </sheetViews>
  <sheetFormatPr defaultRowHeight="15"/>
  <sheetData>
    <row r="1" spans="1:9">
      <c r="A1" s="59"/>
      <c r="B1" s="59"/>
      <c r="C1" s="59"/>
      <c r="D1" s="59"/>
      <c r="E1" s="59"/>
      <c r="F1" s="59"/>
      <c r="G1" s="59"/>
      <c r="H1" s="59"/>
      <c r="I1" s="59"/>
    </row>
    <row r="2" spans="1:9">
      <c r="A2" s="59"/>
      <c r="B2" s="59"/>
      <c r="C2" s="59"/>
      <c r="D2" s="59"/>
      <c r="E2" s="59"/>
      <c r="F2" s="59"/>
      <c r="G2" s="59"/>
      <c r="H2" s="59"/>
      <c r="I2" s="59"/>
    </row>
    <row r="3" spans="1:9">
      <c r="A3" s="59"/>
      <c r="B3" s="59"/>
      <c r="C3" s="59"/>
      <c r="D3" s="59"/>
      <c r="E3" s="59"/>
      <c r="F3" s="59"/>
      <c r="G3" s="59"/>
      <c r="H3" s="59"/>
      <c r="I3" s="59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.75">
      <c r="A10" s="60" t="s">
        <v>0</v>
      </c>
      <c r="B10" s="60"/>
      <c r="C10" s="60"/>
      <c r="D10" s="60"/>
      <c r="E10" s="60"/>
      <c r="F10" s="60"/>
      <c r="G10" s="60"/>
      <c r="H10" s="60"/>
      <c r="I10" s="60"/>
    </row>
    <row r="11" spans="1:9" ht="18.75">
      <c r="A11" s="61" t="s">
        <v>1</v>
      </c>
      <c r="B11" s="61"/>
      <c r="C11" s="61"/>
      <c r="D11" s="61"/>
      <c r="E11" s="61"/>
      <c r="F11" s="61"/>
      <c r="G11" s="61"/>
      <c r="H11" s="61"/>
      <c r="I11" s="61"/>
    </row>
    <row r="12" spans="1:9" ht="18.75">
      <c r="A12" s="2"/>
      <c r="B12" s="2"/>
      <c r="C12" s="2"/>
      <c r="D12" s="2"/>
      <c r="E12" s="2"/>
      <c r="F12" s="2"/>
      <c r="G12" s="2"/>
      <c r="H12" s="2"/>
      <c r="I12" s="2"/>
    </row>
    <row r="13" spans="1:9" ht="18.75">
      <c r="A13" s="2"/>
      <c r="B13" s="2"/>
      <c r="C13" s="2"/>
      <c r="D13" s="2"/>
      <c r="E13" s="2"/>
      <c r="F13" s="2"/>
      <c r="G13" s="2"/>
      <c r="H13" s="2"/>
      <c r="I13" s="2"/>
    </row>
    <row r="14" spans="1:9" ht="18.75">
      <c r="A14" s="2"/>
      <c r="B14" s="2"/>
      <c r="C14" s="2"/>
      <c r="D14" s="2"/>
      <c r="E14" s="2"/>
      <c r="F14" s="2"/>
      <c r="G14" s="2"/>
      <c r="H14" s="2"/>
      <c r="I14" s="2"/>
    </row>
    <row r="15" spans="1:9" ht="18.75">
      <c r="A15" s="2"/>
      <c r="B15" s="2"/>
      <c r="C15" s="2"/>
      <c r="D15" s="2"/>
      <c r="E15" s="2"/>
      <c r="F15" s="2"/>
      <c r="G15" s="2"/>
      <c r="H15" s="2"/>
      <c r="I15" s="2"/>
    </row>
    <row r="16" spans="1:9" ht="18.75">
      <c r="A16" s="2"/>
      <c r="B16" s="2"/>
      <c r="C16" s="2"/>
      <c r="D16" s="2"/>
      <c r="E16" s="2"/>
      <c r="F16" s="2"/>
      <c r="G16" s="2"/>
      <c r="H16" s="2"/>
      <c r="I16" s="2"/>
    </row>
    <row r="17" spans="1:9" ht="18.75">
      <c r="A17" s="2"/>
      <c r="B17" s="2"/>
      <c r="C17" s="2"/>
      <c r="D17" s="2"/>
      <c r="E17" s="2"/>
      <c r="F17" s="2"/>
      <c r="G17" s="2"/>
      <c r="H17" s="2"/>
      <c r="I17" s="2"/>
    </row>
    <row r="18" spans="1:9" ht="18.75">
      <c r="A18" s="2"/>
      <c r="B18" s="2"/>
      <c r="C18" s="2"/>
      <c r="D18" s="2"/>
      <c r="E18" s="2"/>
      <c r="F18" s="2"/>
      <c r="G18" s="2"/>
      <c r="H18" s="2"/>
      <c r="I18" s="2"/>
    </row>
    <row r="19" spans="1:9" ht="18.75">
      <c r="A19" s="2"/>
      <c r="B19" s="2"/>
      <c r="C19" s="2"/>
      <c r="D19" s="2"/>
      <c r="E19" s="2"/>
      <c r="F19" s="2"/>
      <c r="G19" s="2"/>
      <c r="H19" s="2"/>
      <c r="I19" s="2"/>
    </row>
    <row r="20" spans="1:9" ht="18.75">
      <c r="A20" s="2"/>
      <c r="B20" s="2"/>
      <c r="C20" s="2"/>
      <c r="D20" s="2"/>
      <c r="E20" s="2"/>
      <c r="F20" s="2"/>
      <c r="G20" s="2"/>
      <c r="H20" s="2"/>
      <c r="I20" s="2"/>
    </row>
    <row r="21" spans="1:9" ht="18.75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62" t="s">
        <v>2</v>
      </c>
      <c r="B23" s="62"/>
      <c r="C23" s="62"/>
      <c r="D23" s="62"/>
      <c r="E23" s="62"/>
      <c r="F23" s="62"/>
      <c r="G23" s="62"/>
      <c r="H23" s="62"/>
      <c r="I23" s="62"/>
    </row>
    <row r="24" spans="1:9" ht="15" customHeight="1">
      <c r="A24" s="62"/>
      <c r="B24" s="62"/>
      <c r="C24" s="62"/>
      <c r="D24" s="62"/>
      <c r="E24" s="62"/>
      <c r="F24" s="62"/>
      <c r="G24" s="62"/>
      <c r="H24" s="62"/>
      <c r="I24" s="62"/>
    </row>
    <row r="25" spans="1:9" ht="15" customHeight="1">
      <c r="A25" s="62"/>
      <c r="B25" s="62"/>
      <c r="C25" s="62"/>
      <c r="D25" s="62"/>
      <c r="E25" s="62"/>
      <c r="F25" s="62"/>
      <c r="G25" s="62"/>
      <c r="H25" s="62"/>
      <c r="I25" s="62"/>
    </row>
    <row r="26" spans="1:9">
      <c r="A26" s="62"/>
      <c r="B26" s="62"/>
      <c r="C26" s="62"/>
      <c r="D26" s="62"/>
      <c r="E26" s="62"/>
      <c r="F26" s="62"/>
      <c r="G26" s="62"/>
      <c r="H26" s="62"/>
      <c r="I26" s="62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workbookViewId="0">
      <selection activeCell="E31" sqref="E31:N33"/>
    </sheetView>
  </sheetViews>
  <sheetFormatPr defaultRowHeight="15"/>
  <sheetData>
    <row r="3" spans="1:14" ht="15.75" thickBot="1"/>
    <row r="4" spans="1:14" ht="19.5" thickBot="1">
      <c r="A4" s="78" t="s">
        <v>107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>
      <c r="A5" s="81" t="s">
        <v>3</v>
      </c>
      <c r="B5" s="82"/>
      <c r="C5" s="82"/>
      <c r="D5" s="82"/>
      <c r="E5" s="83" t="s">
        <v>4</v>
      </c>
      <c r="F5" s="83"/>
      <c r="G5" s="83"/>
      <c r="H5" s="83"/>
      <c r="I5" s="83"/>
      <c r="J5" s="83"/>
      <c r="K5" s="83"/>
      <c r="L5" s="83"/>
      <c r="M5" s="83"/>
      <c r="N5" s="84"/>
    </row>
    <row r="6" spans="1:14" ht="15" customHeight="1">
      <c r="A6" s="87" t="s">
        <v>5</v>
      </c>
      <c r="B6" s="85"/>
      <c r="C6" s="85"/>
      <c r="D6" s="85"/>
      <c r="E6" s="85" t="s">
        <v>6</v>
      </c>
      <c r="F6" s="85"/>
      <c r="G6" s="85"/>
      <c r="H6" s="85"/>
      <c r="I6" s="85"/>
      <c r="J6" s="85"/>
      <c r="K6" s="85"/>
      <c r="L6" s="85"/>
      <c r="M6" s="85"/>
      <c r="N6" s="86"/>
    </row>
    <row r="7" spans="1:14">
      <c r="A7" s="87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</row>
    <row r="8" spans="1:14">
      <c r="A8" s="87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</row>
    <row r="9" spans="1:14" ht="15" customHeight="1">
      <c r="A9" s="87" t="s">
        <v>7</v>
      </c>
      <c r="B9" s="85"/>
      <c r="C9" s="85"/>
      <c r="D9" s="85"/>
      <c r="E9" s="85" t="s">
        <v>8</v>
      </c>
      <c r="F9" s="85"/>
      <c r="G9" s="85"/>
      <c r="H9" s="85"/>
      <c r="I9" s="85"/>
      <c r="J9" s="85"/>
      <c r="K9" s="85"/>
      <c r="L9" s="85"/>
      <c r="M9" s="85"/>
      <c r="N9" s="86"/>
    </row>
    <row r="10" spans="1:14">
      <c r="A10" s="87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</row>
    <row r="11" spans="1:14">
      <c r="A11" s="87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</row>
    <row r="12" spans="1:14">
      <c r="A12" s="87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6"/>
    </row>
    <row r="13" spans="1:14">
      <c r="A13" s="87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/>
    </row>
    <row r="14" spans="1:14">
      <c r="A14" s="87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</row>
    <row r="15" spans="1:14">
      <c r="A15" s="87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6"/>
    </row>
    <row r="16" spans="1:14">
      <c r="A16" s="87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6"/>
    </row>
    <row r="17" spans="1:14" ht="15" customHeight="1">
      <c r="A17" s="63" t="s">
        <v>9</v>
      </c>
      <c r="B17" s="64"/>
      <c r="C17" s="64"/>
      <c r="D17" s="65"/>
      <c r="E17" s="72" t="s">
        <v>10</v>
      </c>
      <c r="F17" s="64"/>
      <c r="G17" s="64"/>
      <c r="H17" s="64"/>
      <c r="I17" s="64"/>
      <c r="J17" s="64"/>
      <c r="K17" s="64"/>
      <c r="L17" s="64"/>
      <c r="M17" s="64"/>
      <c r="N17" s="73"/>
    </row>
    <row r="18" spans="1:14">
      <c r="A18" s="66"/>
      <c r="B18" s="67"/>
      <c r="C18" s="67"/>
      <c r="D18" s="68"/>
      <c r="E18" s="74"/>
      <c r="F18" s="67"/>
      <c r="G18" s="67"/>
      <c r="H18" s="67"/>
      <c r="I18" s="67"/>
      <c r="J18" s="67"/>
      <c r="K18" s="67"/>
      <c r="L18" s="67"/>
      <c r="M18" s="67"/>
      <c r="N18" s="75"/>
    </row>
    <row r="19" spans="1:14">
      <c r="A19" s="69"/>
      <c r="B19" s="70"/>
      <c r="C19" s="70"/>
      <c r="D19" s="71"/>
      <c r="E19" s="76"/>
      <c r="F19" s="70"/>
      <c r="G19" s="70"/>
      <c r="H19" s="70"/>
      <c r="I19" s="70"/>
      <c r="J19" s="70"/>
      <c r="K19" s="70"/>
      <c r="L19" s="70"/>
      <c r="M19" s="70"/>
      <c r="N19" s="77"/>
    </row>
    <row r="20" spans="1:14">
      <c r="A20" s="63" t="s">
        <v>106</v>
      </c>
      <c r="B20" s="64"/>
      <c r="C20" s="64"/>
      <c r="D20" s="65"/>
      <c r="E20" s="72" t="s">
        <v>105</v>
      </c>
      <c r="F20" s="64"/>
      <c r="G20" s="64"/>
      <c r="H20" s="64"/>
      <c r="I20" s="64"/>
      <c r="J20" s="64"/>
      <c r="K20" s="64"/>
      <c r="L20" s="64"/>
      <c r="M20" s="64"/>
      <c r="N20" s="73"/>
    </row>
    <row r="21" spans="1:14">
      <c r="A21" s="66"/>
      <c r="B21" s="67"/>
      <c r="C21" s="67"/>
      <c r="D21" s="68"/>
      <c r="E21" s="74"/>
      <c r="F21" s="67"/>
      <c r="G21" s="67"/>
      <c r="H21" s="67"/>
      <c r="I21" s="67"/>
      <c r="J21" s="67"/>
      <c r="K21" s="67"/>
      <c r="L21" s="67"/>
      <c r="M21" s="67"/>
      <c r="N21" s="75"/>
    </row>
    <row r="22" spans="1:14">
      <c r="A22" s="69"/>
      <c r="B22" s="70"/>
      <c r="C22" s="70"/>
      <c r="D22" s="71"/>
      <c r="E22" s="76"/>
      <c r="F22" s="70"/>
      <c r="G22" s="70"/>
      <c r="H22" s="70"/>
      <c r="I22" s="70"/>
      <c r="J22" s="70"/>
      <c r="K22" s="70"/>
      <c r="L22" s="70"/>
      <c r="M22" s="70"/>
      <c r="N22" s="77"/>
    </row>
    <row r="23" spans="1:14" ht="15" customHeight="1">
      <c r="A23" s="87" t="s">
        <v>11</v>
      </c>
      <c r="B23" s="85"/>
      <c r="C23" s="85"/>
      <c r="D23" s="85"/>
      <c r="E23" s="85" t="s">
        <v>12</v>
      </c>
      <c r="F23" s="85"/>
      <c r="G23" s="85"/>
      <c r="H23" s="85"/>
      <c r="I23" s="85"/>
      <c r="J23" s="85"/>
      <c r="K23" s="85"/>
      <c r="L23" s="85"/>
      <c r="M23" s="85"/>
      <c r="N23" s="86"/>
    </row>
    <row r="24" spans="1:14">
      <c r="A24" s="87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6"/>
    </row>
    <row r="25" spans="1:14">
      <c r="A25" s="87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</row>
    <row r="26" spans="1:14" ht="15" customHeight="1">
      <c r="A26" s="87" t="s">
        <v>13</v>
      </c>
      <c r="B26" s="85"/>
      <c r="C26" s="85"/>
      <c r="D26" s="85"/>
      <c r="E26" s="85" t="s">
        <v>104</v>
      </c>
      <c r="F26" s="85"/>
      <c r="G26" s="85"/>
      <c r="H26" s="85"/>
      <c r="I26" s="85"/>
      <c r="J26" s="85"/>
      <c r="K26" s="85"/>
      <c r="L26" s="85"/>
      <c r="M26" s="85"/>
      <c r="N26" s="86"/>
    </row>
    <row r="27" spans="1:14">
      <c r="A27" s="87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</row>
    <row r="28" spans="1:14">
      <c r="A28" s="87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</row>
    <row r="29" spans="1:14" ht="15" customHeight="1">
      <c r="A29" s="87" t="s">
        <v>14</v>
      </c>
      <c r="B29" s="85"/>
      <c r="C29" s="85"/>
      <c r="D29" s="85"/>
      <c r="E29" s="85" t="s">
        <v>15</v>
      </c>
      <c r="F29" s="85"/>
      <c r="G29" s="85"/>
      <c r="H29" s="85"/>
      <c r="I29" s="85"/>
      <c r="J29" s="85"/>
      <c r="K29" s="85"/>
      <c r="L29" s="85"/>
      <c r="M29" s="85"/>
      <c r="N29" s="86"/>
    </row>
    <row r="30" spans="1:14">
      <c r="A30" s="87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6"/>
    </row>
    <row r="31" spans="1:14" ht="15" customHeight="1">
      <c r="A31" s="63" t="s">
        <v>103</v>
      </c>
      <c r="B31" s="64"/>
      <c r="C31" s="64"/>
      <c r="D31" s="65"/>
      <c r="E31" s="72" t="s">
        <v>16</v>
      </c>
      <c r="F31" s="64"/>
      <c r="G31" s="64"/>
      <c r="H31" s="64"/>
      <c r="I31" s="64"/>
      <c r="J31" s="64"/>
      <c r="K31" s="64"/>
      <c r="L31" s="64"/>
      <c r="M31" s="64"/>
      <c r="N31" s="73"/>
    </row>
    <row r="32" spans="1:14">
      <c r="A32" s="66"/>
      <c r="B32" s="67"/>
      <c r="C32" s="67"/>
      <c r="D32" s="68"/>
      <c r="E32" s="74"/>
      <c r="F32" s="67"/>
      <c r="G32" s="67"/>
      <c r="H32" s="67"/>
      <c r="I32" s="67"/>
      <c r="J32" s="67"/>
      <c r="K32" s="67"/>
      <c r="L32" s="67"/>
      <c r="M32" s="67"/>
      <c r="N32" s="75"/>
    </row>
    <row r="33" spans="1:14">
      <c r="A33" s="69"/>
      <c r="B33" s="70"/>
      <c r="C33" s="70"/>
      <c r="D33" s="71"/>
      <c r="E33" s="76"/>
      <c r="F33" s="70"/>
      <c r="G33" s="70"/>
      <c r="H33" s="70"/>
      <c r="I33" s="70"/>
      <c r="J33" s="70"/>
      <c r="K33" s="70"/>
      <c r="L33" s="70"/>
      <c r="M33" s="70"/>
      <c r="N33" s="77"/>
    </row>
    <row r="34" spans="1:14">
      <c r="A34" s="63" t="s">
        <v>102</v>
      </c>
      <c r="B34" s="64"/>
      <c r="C34" s="64"/>
      <c r="D34" s="65"/>
      <c r="E34" s="72" t="s">
        <v>101</v>
      </c>
      <c r="F34" s="64"/>
      <c r="G34" s="64"/>
      <c r="H34" s="64"/>
      <c r="I34" s="64"/>
      <c r="J34" s="64"/>
      <c r="K34" s="64"/>
      <c r="L34" s="64"/>
      <c r="M34" s="64"/>
      <c r="N34" s="73"/>
    </row>
    <row r="35" spans="1:14">
      <c r="A35" s="69"/>
      <c r="B35" s="70"/>
      <c r="C35" s="70"/>
      <c r="D35" s="71"/>
      <c r="E35" s="76"/>
      <c r="F35" s="70"/>
      <c r="G35" s="70"/>
      <c r="H35" s="70"/>
      <c r="I35" s="70"/>
      <c r="J35" s="70"/>
      <c r="K35" s="70"/>
      <c r="L35" s="70"/>
      <c r="M35" s="70"/>
      <c r="N35" s="77"/>
    </row>
    <row r="36" spans="1:14" ht="15" customHeight="1">
      <c r="A36" s="88" t="s">
        <v>100</v>
      </c>
      <c r="B36" s="89"/>
      <c r="C36" s="89"/>
      <c r="D36" s="89"/>
      <c r="E36" s="92" t="s">
        <v>99</v>
      </c>
      <c r="F36" s="92"/>
      <c r="G36" s="92"/>
      <c r="H36" s="92"/>
      <c r="I36" s="92"/>
      <c r="J36" s="92"/>
      <c r="K36" s="92"/>
      <c r="L36" s="92"/>
      <c r="M36" s="92"/>
      <c r="N36" s="93"/>
    </row>
    <row r="37" spans="1:14">
      <c r="A37" s="88"/>
      <c r="B37" s="89"/>
      <c r="C37" s="89"/>
      <c r="D37" s="89"/>
      <c r="E37" s="92"/>
      <c r="F37" s="92"/>
      <c r="G37" s="92"/>
      <c r="H37" s="92"/>
      <c r="I37" s="92"/>
      <c r="J37" s="92"/>
      <c r="K37" s="92"/>
      <c r="L37" s="92"/>
      <c r="M37" s="92"/>
      <c r="N37" s="93"/>
    </row>
    <row r="38" spans="1:14" ht="15.75" thickBot="1">
      <c r="A38" s="90"/>
      <c r="B38" s="91"/>
      <c r="C38" s="91"/>
      <c r="D38" s="91"/>
      <c r="E38" s="94"/>
      <c r="F38" s="94"/>
      <c r="G38" s="94"/>
      <c r="H38" s="94"/>
      <c r="I38" s="94"/>
      <c r="J38" s="94"/>
      <c r="K38" s="94"/>
      <c r="L38" s="94"/>
      <c r="M38" s="94"/>
      <c r="N38" s="95"/>
    </row>
  </sheetData>
  <sheetProtection algorithmName="SHA-512" hashValue="org55ne9Yoe/BpI1m+W/kjM8SP14SLxhL6YsMieJAUlH/0MkaNFFN/25bImxjFNEiS7dPYvtekGfkB6Sq5Le5A==" saltValue="HLVVtolbpl2xAP1k4I1V1g==" spinCount="100000" sheet="1" objects="1" scenarios="1"/>
  <mergeCells count="23">
    <mergeCell ref="A36:D38"/>
    <mergeCell ref="E23:N25"/>
    <mergeCell ref="E26:N28"/>
    <mergeCell ref="E29:N30"/>
    <mergeCell ref="E36:N38"/>
    <mergeCell ref="A23:D25"/>
    <mergeCell ref="A26:D28"/>
    <mergeCell ref="A29:D30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20:D22"/>
    <mergeCell ref="E20:N22"/>
    <mergeCell ref="A31:D33"/>
    <mergeCell ref="E31:N33"/>
    <mergeCell ref="A34:D35"/>
    <mergeCell ref="E34:N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L56"/>
  <sheetViews>
    <sheetView showGridLines="0" tabSelected="1" workbookViewId="0">
      <pane ySplit="6" topLeftCell="A7" activePane="bottomLeft" state="frozen"/>
      <selection pane="bottomLeft" activeCell="D7" sqref="D7"/>
    </sheetView>
  </sheetViews>
  <sheetFormatPr defaultRowHeight="15"/>
  <cols>
    <col min="2" max="2" width="27.140625" style="3" bestFit="1" customWidth="1"/>
    <col min="3" max="3" width="22.85546875" style="3" bestFit="1" customWidth="1"/>
    <col min="4" max="6" width="22.85546875" style="3" customWidth="1"/>
    <col min="7" max="7" width="29.85546875" style="3" customWidth="1"/>
    <col min="8" max="8" width="30" style="3" bestFit="1" customWidth="1"/>
    <col min="9" max="9" width="28.140625" style="11" customWidth="1"/>
    <col min="10" max="10" width="13.5703125" style="55" hidden="1" customWidth="1"/>
    <col min="11" max="11" width="28.140625" style="11" customWidth="1"/>
    <col min="12" max="12" width="27.5703125" customWidth="1"/>
  </cols>
  <sheetData>
    <row r="3" spans="1:12" ht="15.75" thickBot="1"/>
    <row r="4" spans="1:12" ht="21.75" thickBot="1">
      <c r="A4" s="96" t="s">
        <v>17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8"/>
    </row>
    <row r="5" spans="1:12" ht="60.75" thickBot="1">
      <c r="A5" s="99" t="s">
        <v>18</v>
      </c>
      <c r="B5" s="101" t="s">
        <v>5</v>
      </c>
      <c r="C5" s="101" t="s">
        <v>7</v>
      </c>
      <c r="D5" s="101" t="s">
        <v>19</v>
      </c>
      <c r="E5" s="104" t="s">
        <v>108</v>
      </c>
      <c r="F5" s="104" t="s">
        <v>11</v>
      </c>
      <c r="G5" s="101" t="s">
        <v>13</v>
      </c>
      <c r="H5" s="101" t="s">
        <v>14</v>
      </c>
      <c r="I5" s="106" t="s">
        <v>20</v>
      </c>
      <c r="J5" s="110" t="s">
        <v>109</v>
      </c>
      <c r="K5" s="108" t="s">
        <v>102</v>
      </c>
      <c r="L5" s="10" t="s">
        <v>21</v>
      </c>
    </row>
    <row r="6" spans="1:12" ht="15.75" thickBot="1">
      <c r="A6" s="100"/>
      <c r="B6" s="102"/>
      <c r="C6" s="103"/>
      <c r="D6" s="102"/>
      <c r="E6" s="105"/>
      <c r="F6" s="105"/>
      <c r="G6" s="102"/>
      <c r="H6" s="102"/>
      <c r="I6" s="107"/>
      <c r="J6" s="111"/>
      <c r="K6" s="109"/>
      <c r="L6" s="40" t="str">
        <f>IF(I7="","",SUM(I7:I56))</f>
        <v/>
      </c>
    </row>
    <row r="7" spans="1:12">
      <c r="A7" s="5" t="s">
        <v>22</v>
      </c>
      <c r="B7" s="6"/>
      <c r="C7" s="53"/>
      <c r="D7" s="46"/>
      <c r="E7" s="54" t="str">
        <f>IF(ISBLANK(D7),"",VLOOKUP('Seznam zaměstnanců'!D7,'ISPV - mzdová sféra ČR '!_xlnm.Print_Area,8,FALSE))</f>
        <v/>
      </c>
      <c r="F7" s="53" t="str">
        <f>IF(ISBLANK(D7),"",VLOOKUP('Seznam zaměstnanců'!D7,'ISPV - mzdová sféra ČR '!_xlnm.Print_Area,7,FALSE))</f>
        <v/>
      </c>
      <c r="G7" s="49"/>
      <c r="H7" s="6"/>
      <c r="I7" s="41" t="str">
        <f>IF(OR(C7="",G7="",H7=""),"",C7*G7*H7*1.338)</f>
        <v/>
      </c>
      <c r="J7" s="58" t="str">
        <f>IF(C7&gt;F7,"CHYBA",IF(H7="","",IF(C7*G7*H7*1.338=I7,"NE","ANO")))</f>
        <v/>
      </c>
      <c r="K7" s="12"/>
      <c r="L7" t="str">
        <f t="shared" ref="L7:L56" si="0">IF(COUNTIF(B:B,B7)&gt;1=TRUE,"Chyba vyplnění, rozlište stejné pozice číslem","")</f>
        <v/>
      </c>
    </row>
    <row r="8" spans="1:12">
      <c r="A8" s="7" t="s">
        <v>23</v>
      </c>
      <c r="B8" s="4"/>
      <c r="C8" s="52"/>
      <c r="D8" s="47"/>
      <c r="E8" s="54" t="str">
        <f>IF(ISBLANK(D8),"",VLOOKUP('Seznam zaměstnanců'!D8,'ISPV - mzdová sféra ČR '!_xlnm.Print_Area,8,FALSE))</f>
        <v/>
      </c>
      <c r="F8" s="52" t="str">
        <f>IF(ISBLANK(D8),"",VLOOKUP('Seznam zaměstnanců'!D8,'ISPV - mzdová sféra ČR '!_xlnm.Print_Area,7,FALSE))</f>
        <v/>
      </c>
      <c r="G8" s="50"/>
      <c r="H8" s="4"/>
      <c r="I8" s="41" t="str">
        <f>IF(OR(C8="",G8="",H8=""),"",C8*G8*H8*1.338)</f>
        <v/>
      </c>
      <c r="J8" s="56" t="str">
        <f t="shared" ref="J8:J56" si="1">IF(C8&gt;F8,"CHYBA",IF(H8="","",IF(C8*G8*H8*1.338=I8,"NE","ANO")))</f>
        <v/>
      </c>
      <c r="K8" s="13"/>
      <c r="L8" t="str">
        <f t="shared" si="0"/>
        <v/>
      </c>
    </row>
    <row r="9" spans="1:12">
      <c r="A9" s="7" t="s">
        <v>24</v>
      </c>
      <c r="B9" s="4"/>
      <c r="C9" s="52"/>
      <c r="D9" s="47"/>
      <c r="E9" s="54" t="str">
        <f>IF(ISBLANK(D9),"",VLOOKUP('Seznam zaměstnanců'!D9,'ISPV - mzdová sféra ČR '!_xlnm.Print_Area,8,FALSE))</f>
        <v/>
      </c>
      <c r="F9" s="52" t="str">
        <f>IF(ISBLANK(D9),"",VLOOKUP('Seznam zaměstnanců'!D9,'ISPV - mzdová sféra ČR '!_xlnm.Print_Area,7,FALSE))</f>
        <v/>
      </c>
      <c r="G9" s="50"/>
      <c r="H9" s="4"/>
      <c r="I9" s="41" t="str">
        <f t="shared" ref="I9:I56" si="2">IF(OR(C9="",G9="",H9=""),"",C9*G9*H9*1.338)</f>
        <v/>
      </c>
      <c r="J9" s="56" t="str">
        <f t="shared" si="1"/>
        <v/>
      </c>
      <c r="K9" s="13"/>
      <c r="L9" t="str">
        <f t="shared" si="0"/>
        <v/>
      </c>
    </row>
    <row r="10" spans="1:12">
      <c r="A10" s="7" t="s">
        <v>25</v>
      </c>
      <c r="B10" s="4"/>
      <c r="C10" s="52"/>
      <c r="D10" s="47"/>
      <c r="E10" s="54" t="str">
        <f>IF(ISBLANK(D10),"",VLOOKUP('Seznam zaměstnanců'!D10,'ISPV - mzdová sféra ČR '!_xlnm.Print_Area,8,FALSE))</f>
        <v/>
      </c>
      <c r="F10" s="52" t="str">
        <f>IF(ISBLANK(D10),"",VLOOKUP('Seznam zaměstnanců'!D10,'ISPV - mzdová sféra ČR '!_xlnm.Print_Area,7,FALSE))</f>
        <v/>
      </c>
      <c r="G10" s="50"/>
      <c r="H10" s="4"/>
      <c r="I10" s="41" t="str">
        <f t="shared" si="2"/>
        <v/>
      </c>
      <c r="J10" s="56" t="str">
        <f t="shared" si="1"/>
        <v/>
      </c>
      <c r="K10" s="13"/>
      <c r="L10" t="str">
        <f t="shared" si="0"/>
        <v/>
      </c>
    </row>
    <row r="11" spans="1:12">
      <c r="A11" s="7" t="s">
        <v>26</v>
      </c>
      <c r="B11" s="4"/>
      <c r="C11" s="52"/>
      <c r="D11" s="47"/>
      <c r="E11" s="54" t="str">
        <f>IF(ISBLANK(D11),"",VLOOKUP('Seznam zaměstnanců'!D11,'ISPV - mzdová sféra ČR '!_xlnm.Print_Area,8,FALSE))</f>
        <v/>
      </c>
      <c r="F11" s="52" t="str">
        <f>IF(ISBLANK(D11),"",VLOOKUP('Seznam zaměstnanců'!D11,'ISPV - mzdová sféra ČR '!_xlnm.Print_Area,7,FALSE))</f>
        <v/>
      </c>
      <c r="G11" s="50"/>
      <c r="H11" s="4"/>
      <c r="I11" s="41" t="str">
        <f t="shared" si="2"/>
        <v/>
      </c>
      <c r="J11" s="56" t="str">
        <f t="shared" si="1"/>
        <v/>
      </c>
      <c r="K11" s="13"/>
      <c r="L11" t="str">
        <f t="shared" si="0"/>
        <v/>
      </c>
    </row>
    <row r="12" spans="1:12">
      <c r="A12" s="7" t="s">
        <v>27</v>
      </c>
      <c r="B12" s="4"/>
      <c r="C12" s="52"/>
      <c r="D12" s="47"/>
      <c r="E12" s="54" t="str">
        <f>IF(ISBLANK(D12),"",VLOOKUP('Seznam zaměstnanců'!D12,'ISPV - mzdová sféra ČR '!_xlnm.Print_Area,8,FALSE))</f>
        <v/>
      </c>
      <c r="F12" s="52" t="str">
        <f>IF(ISBLANK(D12),"",VLOOKUP('Seznam zaměstnanců'!D12,'ISPV - mzdová sféra ČR '!_xlnm.Print_Area,7,FALSE))</f>
        <v/>
      </c>
      <c r="G12" s="50"/>
      <c r="H12" s="4"/>
      <c r="I12" s="41" t="str">
        <f t="shared" si="2"/>
        <v/>
      </c>
      <c r="J12" s="56" t="str">
        <f t="shared" si="1"/>
        <v/>
      </c>
      <c r="K12" s="13"/>
      <c r="L12" t="str">
        <f t="shared" si="0"/>
        <v/>
      </c>
    </row>
    <row r="13" spans="1:12">
      <c r="A13" s="7" t="s">
        <v>28</v>
      </c>
      <c r="B13" s="4"/>
      <c r="C13" s="52"/>
      <c r="D13" s="47"/>
      <c r="E13" s="54" t="str">
        <f>IF(ISBLANK(D13),"",VLOOKUP('Seznam zaměstnanců'!D13,'ISPV - mzdová sféra ČR '!_xlnm.Print_Area,8,FALSE))</f>
        <v/>
      </c>
      <c r="F13" s="52" t="str">
        <f>IF(ISBLANK(D13),"",VLOOKUP('Seznam zaměstnanců'!D13,'ISPV - mzdová sféra ČR '!_xlnm.Print_Area,7,FALSE))</f>
        <v/>
      </c>
      <c r="G13" s="50"/>
      <c r="H13" s="4"/>
      <c r="I13" s="41" t="str">
        <f t="shared" si="2"/>
        <v/>
      </c>
      <c r="J13" s="56" t="str">
        <f t="shared" si="1"/>
        <v/>
      </c>
      <c r="K13" s="13"/>
      <c r="L13" t="str">
        <f t="shared" si="0"/>
        <v/>
      </c>
    </row>
    <row r="14" spans="1:12">
      <c r="A14" s="7" t="s">
        <v>29</v>
      </c>
      <c r="B14" s="4"/>
      <c r="C14" s="52"/>
      <c r="D14" s="47"/>
      <c r="E14" s="54" t="str">
        <f>IF(ISBLANK(D14),"",VLOOKUP('Seznam zaměstnanců'!D14,'ISPV - mzdová sféra ČR '!_xlnm.Print_Area,8,FALSE))</f>
        <v/>
      </c>
      <c r="F14" s="52" t="str">
        <f>IF(ISBLANK(D14),"",VLOOKUP('Seznam zaměstnanců'!D14,'ISPV - mzdová sféra ČR '!_xlnm.Print_Area,7,FALSE))</f>
        <v/>
      </c>
      <c r="G14" s="50"/>
      <c r="H14" s="4"/>
      <c r="I14" s="41" t="str">
        <f t="shared" si="2"/>
        <v/>
      </c>
      <c r="J14" s="56" t="str">
        <f t="shared" si="1"/>
        <v/>
      </c>
      <c r="K14" s="13"/>
      <c r="L14" t="str">
        <f t="shared" si="0"/>
        <v/>
      </c>
    </row>
    <row r="15" spans="1:12">
      <c r="A15" s="7" t="s">
        <v>30</v>
      </c>
      <c r="B15" s="4"/>
      <c r="C15" s="52"/>
      <c r="D15" s="47"/>
      <c r="E15" s="54" t="str">
        <f>IF(ISBLANK(D15),"",VLOOKUP('Seznam zaměstnanců'!D15,'ISPV - mzdová sféra ČR '!_xlnm.Print_Area,8,FALSE))</f>
        <v/>
      </c>
      <c r="F15" s="52" t="str">
        <f>IF(ISBLANK(D15),"",VLOOKUP('Seznam zaměstnanců'!D15,'ISPV - mzdová sféra ČR '!_xlnm.Print_Area,7,FALSE))</f>
        <v/>
      </c>
      <c r="G15" s="50"/>
      <c r="H15" s="4"/>
      <c r="I15" s="41" t="str">
        <f t="shared" si="2"/>
        <v/>
      </c>
      <c r="J15" s="56" t="str">
        <f t="shared" si="1"/>
        <v/>
      </c>
      <c r="K15" s="13"/>
      <c r="L15" t="str">
        <f t="shared" si="0"/>
        <v/>
      </c>
    </row>
    <row r="16" spans="1:12">
      <c r="A16" s="7" t="s">
        <v>31</v>
      </c>
      <c r="B16" s="4"/>
      <c r="C16" s="52"/>
      <c r="D16" s="47"/>
      <c r="E16" s="54" t="str">
        <f>IF(ISBLANK(D16),"",VLOOKUP('Seznam zaměstnanců'!D16,'ISPV - mzdová sféra ČR '!_xlnm.Print_Area,8,FALSE))</f>
        <v/>
      </c>
      <c r="F16" s="52" t="str">
        <f>IF(ISBLANK(D16),"",VLOOKUP('Seznam zaměstnanců'!D16,'ISPV - mzdová sféra ČR '!_xlnm.Print_Area,7,FALSE))</f>
        <v/>
      </c>
      <c r="G16" s="50"/>
      <c r="H16" s="4"/>
      <c r="I16" s="41" t="str">
        <f t="shared" si="2"/>
        <v/>
      </c>
      <c r="J16" s="56" t="str">
        <f t="shared" si="1"/>
        <v/>
      </c>
      <c r="K16" s="13"/>
      <c r="L16" t="str">
        <f t="shared" si="0"/>
        <v/>
      </c>
    </row>
    <row r="17" spans="1:12">
      <c r="A17" s="7" t="s">
        <v>32</v>
      </c>
      <c r="B17" s="4"/>
      <c r="C17" s="52"/>
      <c r="D17" s="47"/>
      <c r="E17" s="54" t="str">
        <f>IF(ISBLANK(D17),"",VLOOKUP('Seznam zaměstnanců'!D17,'ISPV - mzdová sféra ČR '!_xlnm.Print_Area,8,FALSE))</f>
        <v/>
      </c>
      <c r="F17" s="52" t="str">
        <f>IF(ISBLANK(D17),"",VLOOKUP('Seznam zaměstnanců'!D17,'ISPV - mzdová sféra ČR '!_xlnm.Print_Area,7,FALSE))</f>
        <v/>
      </c>
      <c r="G17" s="50"/>
      <c r="H17" s="4"/>
      <c r="I17" s="41" t="str">
        <f t="shared" si="2"/>
        <v/>
      </c>
      <c r="J17" s="56" t="str">
        <f t="shared" si="1"/>
        <v/>
      </c>
      <c r="K17" s="13"/>
      <c r="L17" t="str">
        <f t="shared" si="0"/>
        <v/>
      </c>
    </row>
    <row r="18" spans="1:12">
      <c r="A18" s="7" t="s">
        <v>33</v>
      </c>
      <c r="B18" s="4"/>
      <c r="C18" s="52"/>
      <c r="D18" s="47"/>
      <c r="E18" s="54" t="str">
        <f>IF(ISBLANK(D18),"",VLOOKUP('Seznam zaměstnanců'!D18,'ISPV - mzdová sféra ČR '!_xlnm.Print_Area,8,FALSE))</f>
        <v/>
      </c>
      <c r="F18" s="52" t="str">
        <f>IF(ISBLANK(D18),"",VLOOKUP('Seznam zaměstnanců'!D18,'ISPV - mzdová sféra ČR '!_xlnm.Print_Area,7,FALSE))</f>
        <v/>
      </c>
      <c r="G18" s="50"/>
      <c r="H18" s="4"/>
      <c r="I18" s="41" t="str">
        <f t="shared" si="2"/>
        <v/>
      </c>
      <c r="J18" s="56" t="str">
        <f t="shared" si="1"/>
        <v/>
      </c>
      <c r="K18" s="13"/>
      <c r="L18" t="str">
        <f t="shared" si="0"/>
        <v/>
      </c>
    </row>
    <row r="19" spans="1:12">
      <c r="A19" s="7" t="s">
        <v>34</v>
      </c>
      <c r="B19" s="4"/>
      <c r="C19" s="52"/>
      <c r="D19" s="47"/>
      <c r="E19" s="54" t="str">
        <f>IF(ISBLANK(D19),"",VLOOKUP('Seznam zaměstnanců'!D19,'ISPV - mzdová sféra ČR '!_xlnm.Print_Area,8,FALSE))</f>
        <v/>
      </c>
      <c r="F19" s="52" t="str">
        <f>IF(ISBLANK(D19),"",VLOOKUP('Seznam zaměstnanců'!D19,'ISPV - mzdová sféra ČR '!_xlnm.Print_Area,7,FALSE))</f>
        <v/>
      </c>
      <c r="G19" s="50"/>
      <c r="H19" s="4"/>
      <c r="I19" s="41" t="str">
        <f t="shared" si="2"/>
        <v/>
      </c>
      <c r="J19" s="56" t="str">
        <f t="shared" si="1"/>
        <v/>
      </c>
      <c r="K19" s="13"/>
      <c r="L19" t="str">
        <f t="shared" si="0"/>
        <v/>
      </c>
    </row>
    <row r="20" spans="1:12">
      <c r="A20" s="7" t="s">
        <v>35</v>
      </c>
      <c r="B20" s="4"/>
      <c r="C20" s="52"/>
      <c r="D20" s="47"/>
      <c r="E20" s="54" t="str">
        <f>IF(ISBLANK(D20),"",VLOOKUP('Seznam zaměstnanců'!D20,'ISPV - mzdová sféra ČR '!_xlnm.Print_Area,8,FALSE))</f>
        <v/>
      </c>
      <c r="F20" s="52" t="str">
        <f>IF(ISBLANK(D20),"",VLOOKUP('Seznam zaměstnanců'!D20,'ISPV - mzdová sféra ČR '!_xlnm.Print_Area,7,FALSE))</f>
        <v/>
      </c>
      <c r="G20" s="50"/>
      <c r="H20" s="4"/>
      <c r="I20" s="41" t="str">
        <f t="shared" si="2"/>
        <v/>
      </c>
      <c r="J20" s="56" t="str">
        <f t="shared" si="1"/>
        <v/>
      </c>
      <c r="K20" s="13"/>
      <c r="L20" t="str">
        <f t="shared" si="0"/>
        <v/>
      </c>
    </row>
    <row r="21" spans="1:12">
      <c r="A21" s="7" t="s">
        <v>36</v>
      </c>
      <c r="B21" s="4"/>
      <c r="C21" s="52"/>
      <c r="D21" s="47"/>
      <c r="E21" s="54" t="str">
        <f>IF(ISBLANK(D21),"",VLOOKUP('Seznam zaměstnanců'!D21,'ISPV - mzdová sféra ČR '!_xlnm.Print_Area,8,FALSE))</f>
        <v/>
      </c>
      <c r="F21" s="52" t="str">
        <f>IF(ISBLANK(D21),"",VLOOKUP('Seznam zaměstnanců'!D21,'ISPV - mzdová sféra ČR '!_xlnm.Print_Area,7,FALSE))</f>
        <v/>
      </c>
      <c r="G21" s="50"/>
      <c r="H21" s="4"/>
      <c r="I21" s="41" t="str">
        <f t="shared" si="2"/>
        <v/>
      </c>
      <c r="J21" s="56" t="str">
        <f t="shared" si="1"/>
        <v/>
      </c>
      <c r="K21" s="13"/>
      <c r="L21" t="str">
        <f t="shared" si="0"/>
        <v/>
      </c>
    </row>
    <row r="22" spans="1:12">
      <c r="A22" s="7" t="s">
        <v>37</v>
      </c>
      <c r="B22" s="4"/>
      <c r="C22" s="52"/>
      <c r="D22" s="47"/>
      <c r="E22" s="54" t="str">
        <f>IF(ISBLANK(D22),"",VLOOKUP('Seznam zaměstnanců'!D22,'ISPV - mzdová sféra ČR '!_xlnm.Print_Area,8,FALSE))</f>
        <v/>
      </c>
      <c r="F22" s="52" t="str">
        <f>IF(ISBLANK(D22),"",VLOOKUP('Seznam zaměstnanců'!D22,'ISPV - mzdová sféra ČR '!_xlnm.Print_Area,7,FALSE))</f>
        <v/>
      </c>
      <c r="G22" s="50"/>
      <c r="H22" s="4"/>
      <c r="I22" s="41" t="str">
        <f t="shared" si="2"/>
        <v/>
      </c>
      <c r="J22" s="56" t="str">
        <f t="shared" si="1"/>
        <v/>
      </c>
      <c r="K22" s="13"/>
      <c r="L22" t="str">
        <f t="shared" si="0"/>
        <v/>
      </c>
    </row>
    <row r="23" spans="1:12">
      <c r="A23" s="7" t="s">
        <v>38</v>
      </c>
      <c r="B23" s="4"/>
      <c r="C23" s="52"/>
      <c r="D23" s="47"/>
      <c r="E23" s="54" t="str">
        <f>IF(ISBLANK(D23),"",VLOOKUP('Seznam zaměstnanců'!D23,'ISPV - mzdová sféra ČR '!_xlnm.Print_Area,8,FALSE))</f>
        <v/>
      </c>
      <c r="F23" s="52" t="str">
        <f>IF(ISBLANK(D23),"",VLOOKUP('Seznam zaměstnanců'!D23,'ISPV - mzdová sféra ČR '!_xlnm.Print_Area,7,FALSE))</f>
        <v/>
      </c>
      <c r="G23" s="50"/>
      <c r="H23" s="4"/>
      <c r="I23" s="41" t="str">
        <f t="shared" si="2"/>
        <v/>
      </c>
      <c r="J23" s="56" t="str">
        <f t="shared" si="1"/>
        <v/>
      </c>
      <c r="K23" s="13"/>
      <c r="L23" t="str">
        <f t="shared" si="0"/>
        <v/>
      </c>
    </row>
    <row r="24" spans="1:12">
      <c r="A24" s="7" t="s">
        <v>39</v>
      </c>
      <c r="B24" s="4"/>
      <c r="C24" s="52"/>
      <c r="D24" s="47"/>
      <c r="E24" s="54" t="str">
        <f>IF(ISBLANK(D24),"",VLOOKUP('Seznam zaměstnanců'!D24,'ISPV - mzdová sféra ČR '!_xlnm.Print_Area,8,FALSE))</f>
        <v/>
      </c>
      <c r="F24" s="52" t="str">
        <f>IF(ISBLANK(D24),"",VLOOKUP('Seznam zaměstnanců'!D24,'ISPV - mzdová sféra ČR '!_xlnm.Print_Area,7,FALSE))</f>
        <v/>
      </c>
      <c r="G24" s="50"/>
      <c r="H24" s="4"/>
      <c r="I24" s="41" t="str">
        <f t="shared" si="2"/>
        <v/>
      </c>
      <c r="J24" s="56" t="str">
        <f t="shared" si="1"/>
        <v/>
      </c>
      <c r="K24" s="13"/>
      <c r="L24" t="str">
        <f t="shared" si="0"/>
        <v/>
      </c>
    </row>
    <row r="25" spans="1:12">
      <c r="A25" s="7" t="s">
        <v>40</v>
      </c>
      <c r="B25" s="4"/>
      <c r="C25" s="52"/>
      <c r="D25" s="47"/>
      <c r="E25" s="54" t="str">
        <f>IF(ISBLANK(D25),"",VLOOKUP('Seznam zaměstnanců'!D25,'ISPV - mzdová sféra ČR '!_xlnm.Print_Area,8,FALSE))</f>
        <v/>
      </c>
      <c r="F25" s="52" t="str">
        <f>IF(ISBLANK(D25),"",VLOOKUP('Seznam zaměstnanců'!D25,'ISPV - mzdová sféra ČR '!_xlnm.Print_Area,7,FALSE))</f>
        <v/>
      </c>
      <c r="G25" s="50"/>
      <c r="H25" s="4"/>
      <c r="I25" s="41" t="str">
        <f t="shared" si="2"/>
        <v/>
      </c>
      <c r="J25" s="56" t="str">
        <f t="shared" si="1"/>
        <v/>
      </c>
      <c r="K25" s="13"/>
      <c r="L25" t="str">
        <f t="shared" si="0"/>
        <v/>
      </c>
    </row>
    <row r="26" spans="1:12">
      <c r="A26" s="7" t="s">
        <v>41</v>
      </c>
      <c r="B26" s="4"/>
      <c r="C26" s="52"/>
      <c r="D26" s="47"/>
      <c r="E26" s="54" t="str">
        <f>IF(ISBLANK(D26),"",VLOOKUP('Seznam zaměstnanců'!D26,'ISPV - mzdová sféra ČR '!_xlnm.Print_Area,8,FALSE))</f>
        <v/>
      </c>
      <c r="F26" s="52" t="str">
        <f>IF(ISBLANK(D26),"",VLOOKUP('Seznam zaměstnanců'!D26,'ISPV - mzdová sféra ČR '!_xlnm.Print_Area,7,FALSE))</f>
        <v/>
      </c>
      <c r="G26" s="50"/>
      <c r="H26" s="4"/>
      <c r="I26" s="41" t="str">
        <f t="shared" si="2"/>
        <v/>
      </c>
      <c r="J26" s="56" t="str">
        <f t="shared" si="1"/>
        <v/>
      </c>
      <c r="K26" s="13"/>
      <c r="L26" t="str">
        <f t="shared" si="0"/>
        <v/>
      </c>
    </row>
    <row r="27" spans="1:12">
      <c r="A27" s="7" t="s">
        <v>42</v>
      </c>
      <c r="B27" s="4"/>
      <c r="C27" s="52"/>
      <c r="D27" s="47"/>
      <c r="E27" s="54" t="str">
        <f>IF(ISBLANK(D27),"",VLOOKUP('Seznam zaměstnanců'!D27,'ISPV - mzdová sféra ČR '!_xlnm.Print_Area,8,FALSE))</f>
        <v/>
      </c>
      <c r="F27" s="52" t="str">
        <f>IF(ISBLANK(D27),"",VLOOKUP('Seznam zaměstnanců'!D27,'ISPV - mzdová sféra ČR '!_xlnm.Print_Area,7,FALSE))</f>
        <v/>
      </c>
      <c r="G27" s="50"/>
      <c r="H27" s="4"/>
      <c r="I27" s="41" t="str">
        <f t="shared" si="2"/>
        <v/>
      </c>
      <c r="J27" s="56" t="str">
        <f t="shared" si="1"/>
        <v/>
      </c>
      <c r="K27" s="13"/>
      <c r="L27" t="str">
        <f t="shared" si="0"/>
        <v/>
      </c>
    </row>
    <row r="28" spans="1:12">
      <c r="A28" s="7" t="s">
        <v>43</v>
      </c>
      <c r="B28" s="4"/>
      <c r="C28" s="52"/>
      <c r="D28" s="47"/>
      <c r="E28" s="54" t="str">
        <f>IF(ISBLANK(D28),"",VLOOKUP('Seznam zaměstnanců'!D28,'ISPV - mzdová sféra ČR '!_xlnm.Print_Area,8,FALSE))</f>
        <v/>
      </c>
      <c r="F28" s="52" t="str">
        <f>IF(ISBLANK(D28),"",VLOOKUP('Seznam zaměstnanců'!D28,'ISPV - mzdová sféra ČR '!_xlnm.Print_Area,7,FALSE))</f>
        <v/>
      </c>
      <c r="G28" s="50"/>
      <c r="H28" s="4"/>
      <c r="I28" s="41" t="str">
        <f t="shared" si="2"/>
        <v/>
      </c>
      <c r="J28" s="56" t="str">
        <f t="shared" si="1"/>
        <v/>
      </c>
      <c r="K28" s="13"/>
      <c r="L28" t="str">
        <f t="shared" si="0"/>
        <v/>
      </c>
    </row>
    <row r="29" spans="1:12">
      <c r="A29" s="7" t="s">
        <v>44</v>
      </c>
      <c r="B29" s="4"/>
      <c r="C29" s="52"/>
      <c r="D29" s="47"/>
      <c r="E29" s="54" t="str">
        <f>IF(ISBLANK(D29),"",VLOOKUP('Seznam zaměstnanců'!D29,'ISPV - mzdová sféra ČR '!_xlnm.Print_Area,8,FALSE))</f>
        <v/>
      </c>
      <c r="F29" s="52" t="str">
        <f>IF(ISBLANK(D29),"",VLOOKUP('Seznam zaměstnanců'!D29,'ISPV - mzdová sféra ČR '!_xlnm.Print_Area,7,FALSE))</f>
        <v/>
      </c>
      <c r="G29" s="50"/>
      <c r="H29" s="4"/>
      <c r="I29" s="41" t="str">
        <f t="shared" si="2"/>
        <v/>
      </c>
      <c r="J29" s="56" t="str">
        <f t="shared" si="1"/>
        <v/>
      </c>
      <c r="K29" s="13"/>
      <c r="L29" t="str">
        <f t="shared" si="0"/>
        <v/>
      </c>
    </row>
    <row r="30" spans="1:12">
      <c r="A30" s="7" t="s">
        <v>45</v>
      </c>
      <c r="B30" s="4"/>
      <c r="C30" s="52"/>
      <c r="D30" s="47"/>
      <c r="E30" s="54" t="str">
        <f>IF(ISBLANK(D30),"",VLOOKUP('Seznam zaměstnanců'!D30,'ISPV - mzdová sféra ČR '!_xlnm.Print_Area,8,FALSE))</f>
        <v/>
      </c>
      <c r="F30" s="52" t="str">
        <f>IF(ISBLANK(D30),"",VLOOKUP('Seznam zaměstnanců'!D30,'ISPV - mzdová sféra ČR '!_xlnm.Print_Area,7,FALSE))</f>
        <v/>
      </c>
      <c r="G30" s="50"/>
      <c r="H30" s="4"/>
      <c r="I30" s="41" t="str">
        <f t="shared" si="2"/>
        <v/>
      </c>
      <c r="J30" s="56" t="str">
        <f t="shared" si="1"/>
        <v/>
      </c>
      <c r="K30" s="13"/>
      <c r="L30" t="str">
        <f t="shared" si="0"/>
        <v/>
      </c>
    </row>
    <row r="31" spans="1:12">
      <c r="A31" s="7" t="s">
        <v>46</v>
      </c>
      <c r="B31" s="4"/>
      <c r="C31" s="52"/>
      <c r="D31" s="47"/>
      <c r="E31" s="54" t="str">
        <f>IF(ISBLANK(D31),"",VLOOKUP('Seznam zaměstnanců'!D31,'ISPV - mzdová sféra ČR '!_xlnm.Print_Area,8,FALSE))</f>
        <v/>
      </c>
      <c r="F31" s="52" t="str">
        <f>IF(ISBLANK(D31),"",VLOOKUP('Seznam zaměstnanců'!D31,'ISPV - mzdová sféra ČR '!_xlnm.Print_Area,7,FALSE))</f>
        <v/>
      </c>
      <c r="G31" s="50"/>
      <c r="H31" s="4"/>
      <c r="I31" s="41" t="str">
        <f t="shared" si="2"/>
        <v/>
      </c>
      <c r="J31" s="56" t="str">
        <f t="shared" si="1"/>
        <v/>
      </c>
      <c r="K31" s="13"/>
      <c r="L31" t="str">
        <f t="shared" si="0"/>
        <v/>
      </c>
    </row>
    <row r="32" spans="1:12">
      <c r="A32" s="7" t="s">
        <v>47</v>
      </c>
      <c r="B32" s="4"/>
      <c r="C32" s="52"/>
      <c r="D32" s="47"/>
      <c r="E32" s="54" t="str">
        <f>IF(ISBLANK(D32),"",VLOOKUP('Seznam zaměstnanců'!D32,'ISPV - mzdová sféra ČR '!_xlnm.Print_Area,8,FALSE))</f>
        <v/>
      </c>
      <c r="F32" s="52" t="str">
        <f>IF(ISBLANK(D32),"",VLOOKUP('Seznam zaměstnanců'!D32,'ISPV - mzdová sféra ČR '!_xlnm.Print_Area,7,FALSE))</f>
        <v/>
      </c>
      <c r="G32" s="50"/>
      <c r="H32" s="4"/>
      <c r="I32" s="41" t="str">
        <f t="shared" si="2"/>
        <v/>
      </c>
      <c r="J32" s="56" t="str">
        <f t="shared" si="1"/>
        <v/>
      </c>
      <c r="K32" s="13"/>
      <c r="L32" t="str">
        <f t="shared" si="0"/>
        <v/>
      </c>
    </row>
    <row r="33" spans="1:12">
      <c r="A33" s="7" t="s">
        <v>48</v>
      </c>
      <c r="B33" s="4"/>
      <c r="C33" s="52"/>
      <c r="D33" s="47"/>
      <c r="E33" s="54" t="str">
        <f>IF(ISBLANK(D33),"",VLOOKUP('Seznam zaměstnanců'!D33,'ISPV - mzdová sféra ČR '!_xlnm.Print_Area,8,FALSE))</f>
        <v/>
      </c>
      <c r="F33" s="52" t="str">
        <f>IF(ISBLANK(D33),"",VLOOKUP('Seznam zaměstnanců'!D33,'ISPV - mzdová sféra ČR '!_xlnm.Print_Area,7,FALSE))</f>
        <v/>
      </c>
      <c r="G33" s="50"/>
      <c r="H33" s="4"/>
      <c r="I33" s="41" t="str">
        <f t="shared" si="2"/>
        <v/>
      </c>
      <c r="J33" s="56" t="str">
        <f t="shared" si="1"/>
        <v/>
      </c>
      <c r="K33" s="13"/>
      <c r="L33" t="str">
        <f t="shared" si="0"/>
        <v/>
      </c>
    </row>
    <row r="34" spans="1:12">
      <c r="A34" s="7" t="s">
        <v>49</v>
      </c>
      <c r="B34" s="4"/>
      <c r="C34" s="52"/>
      <c r="D34" s="47"/>
      <c r="E34" s="54" t="str">
        <f>IF(ISBLANK(D34),"",VLOOKUP('Seznam zaměstnanců'!D34,'ISPV - mzdová sféra ČR '!_xlnm.Print_Area,8,FALSE))</f>
        <v/>
      </c>
      <c r="F34" s="52" t="str">
        <f>IF(ISBLANK(D34),"",VLOOKUP('Seznam zaměstnanců'!D34,'ISPV - mzdová sféra ČR '!_xlnm.Print_Area,7,FALSE))</f>
        <v/>
      </c>
      <c r="G34" s="50"/>
      <c r="H34" s="4"/>
      <c r="I34" s="41" t="str">
        <f t="shared" si="2"/>
        <v/>
      </c>
      <c r="J34" s="56" t="str">
        <f t="shared" si="1"/>
        <v/>
      </c>
      <c r="K34" s="13"/>
      <c r="L34" t="str">
        <f t="shared" si="0"/>
        <v/>
      </c>
    </row>
    <row r="35" spans="1:12">
      <c r="A35" s="7" t="s">
        <v>50</v>
      </c>
      <c r="B35" s="4"/>
      <c r="C35" s="52"/>
      <c r="D35" s="47"/>
      <c r="E35" s="54" t="str">
        <f>IF(ISBLANK(D35),"",VLOOKUP('Seznam zaměstnanců'!D35,'ISPV - mzdová sféra ČR '!_xlnm.Print_Area,8,FALSE))</f>
        <v/>
      </c>
      <c r="F35" s="52" t="str">
        <f>IF(ISBLANK(D35),"",VLOOKUP('Seznam zaměstnanců'!D35,'ISPV - mzdová sféra ČR '!_xlnm.Print_Area,7,FALSE))</f>
        <v/>
      </c>
      <c r="G35" s="50"/>
      <c r="H35" s="4"/>
      <c r="I35" s="41" t="str">
        <f t="shared" si="2"/>
        <v/>
      </c>
      <c r="J35" s="56" t="str">
        <f t="shared" si="1"/>
        <v/>
      </c>
      <c r="K35" s="13"/>
      <c r="L35" t="str">
        <f t="shared" si="0"/>
        <v/>
      </c>
    </row>
    <row r="36" spans="1:12">
      <c r="A36" s="7" t="s">
        <v>51</v>
      </c>
      <c r="B36" s="4"/>
      <c r="C36" s="52"/>
      <c r="D36" s="47"/>
      <c r="E36" s="54" t="str">
        <f>IF(ISBLANK(D36),"",VLOOKUP('Seznam zaměstnanců'!D36,'ISPV - mzdová sféra ČR '!_xlnm.Print_Area,8,FALSE))</f>
        <v/>
      </c>
      <c r="F36" s="52" t="str">
        <f>IF(ISBLANK(D36),"",VLOOKUP('Seznam zaměstnanců'!D36,'ISPV - mzdová sféra ČR '!_xlnm.Print_Area,7,FALSE))</f>
        <v/>
      </c>
      <c r="G36" s="50"/>
      <c r="H36" s="4"/>
      <c r="I36" s="41" t="str">
        <f t="shared" si="2"/>
        <v/>
      </c>
      <c r="J36" s="56" t="str">
        <f t="shared" si="1"/>
        <v/>
      </c>
      <c r="K36" s="13"/>
      <c r="L36" t="str">
        <f t="shared" si="0"/>
        <v/>
      </c>
    </row>
    <row r="37" spans="1:12">
      <c r="A37" s="7" t="s">
        <v>52</v>
      </c>
      <c r="B37" s="4"/>
      <c r="C37" s="52"/>
      <c r="D37" s="47"/>
      <c r="E37" s="54" t="str">
        <f>IF(ISBLANK(D37),"",VLOOKUP('Seznam zaměstnanců'!D37,'ISPV - mzdová sféra ČR '!_xlnm.Print_Area,8,FALSE))</f>
        <v/>
      </c>
      <c r="F37" s="52" t="str">
        <f>IF(ISBLANK(D37),"",VLOOKUP('Seznam zaměstnanců'!D37,'ISPV - mzdová sféra ČR '!_xlnm.Print_Area,7,FALSE))</f>
        <v/>
      </c>
      <c r="G37" s="50"/>
      <c r="H37" s="4"/>
      <c r="I37" s="41" t="str">
        <f t="shared" si="2"/>
        <v/>
      </c>
      <c r="J37" s="56" t="str">
        <f t="shared" si="1"/>
        <v/>
      </c>
      <c r="K37" s="13"/>
      <c r="L37" t="str">
        <f t="shared" si="0"/>
        <v/>
      </c>
    </row>
    <row r="38" spans="1:12">
      <c r="A38" s="7" t="s">
        <v>53</v>
      </c>
      <c r="B38" s="4"/>
      <c r="C38" s="52"/>
      <c r="D38" s="47"/>
      <c r="E38" s="54" t="str">
        <f>IF(ISBLANK(D38),"",VLOOKUP('Seznam zaměstnanců'!D38,'ISPV - mzdová sféra ČR '!_xlnm.Print_Area,8,FALSE))</f>
        <v/>
      </c>
      <c r="F38" s="52" t="str">
        <f>IF(ISBLANK(D38),"",VLOOKUP('Seznam zaměstnanců'!D38,'ISPV - mzdová sféra ČR '!_xlnm.Print_Area,7,FALSE))</f>
        <v/>
      </c>
      <c r="G38" s="50"/>
      <c r="H38" s="4"/>
      <c r="I38" s="41" t="str">
        <f t="shared" si="2"/>
        <v/>
      </c>
      <c r="J38" s="56" t="str">
        <f t="shared" si="1"/>
        <v/>
      </c>
      <c r="K38" s="13"/>
      <c r="L38" t="str">
        <f t="shared" si="0"/>
        <v/>
      </c>
    </row>
    <row r="39" spans="1:12">
      <c r="A39" s="7" t="s">
        <v>54</v>
      </c>
      <c r="B39" s="4"/>
      <c r="C39" s="52"/>
      <c r="D39" s="47"/>
      <c r="E39" s="54" t="str">
        <f>IF(ISBLANK(D39),"",VLOOKUP('Seznam zaměstnanců'!D39,'ISPV - mzdová sféra ČR '!_xlnm.Print_Area,8,FALSE))</f>
        <v/>
      </c>
      <c r="F39" s="52" t="str">
        <f>IF(ISBLANK(D39),"",VLOOKUP('Seznam zaměstnanců'!D39,'ISPV - mzdová sféra ČR '!_xlnm.Print_Area,7,FALSE))</f>
        <v/>
      </c>
      <c r="G39" s="50"/>
      <c r="H39" s="4"/>
      <c r="I39" s="41" t="str">
        <f t="shared" si="2"/>
        <v/>
      </c>
      <c r="J39" s="56" t="str">
        <f t="shared" si="1"/>
        <v/>
      </c>
      <c r="K39" s="13"/>
      <c r="L39" t="str">
        <f t="shared" si="0"/>
        <v/>
      </c>
    </row>
    <row r="40" spans="1:12">
      <c r="A40" s="7" t="s">
        <v>55</v>
      </c>
      <c r="B40" s="4"/>
      <c r="C40" s="52"/>
      <c r="D40" s="47"/>
      <c r="E40" s="54" t="str">
        <f>IF(ISBLANK(D40),"",VLOOKUP('Seznam zaměstnanců'!D40,'ISPV - mzdová sféra ČR '!_xlnm.Print_Area,8,FALSE))</f>
        <v/>
      </c>
      <c r="F40" s="52" t="str">
        <f>IF(ISBLANK(D40),"",VLOOKUP('Seznam zaměstnanců'!D40,'ISPV - mzdová sféra ČR '!_xlnm.Print_Area,7,FALSE))</f>
        <v/>
      </c>
      <c r="G40" s="50"/>
      <c r="H40" s="4"/>
      <c r="I40" s="41" t="str">
        <f t="shared" si="2"/>
        <v/>
      </c>
      <c r="J40" s="56" t="str">
        <f t="shared" si="1"/>
        <v/>
      </c>
      <c r="K40" s="13"/>
      <c r="L40" t="str">
        <f t="shared" si="0"/>
        <v/>
      </c>
    </row>
    <row r="41" spans="1:12">
      <c r="A41" s="7" t="s">
        <v>56</v>
      </c>
      <c r="B41" s="4"/>
      <c r="C41" s="52"/>
      <c r="D41" s="47"/>
      <c r="E41" s="54" t="str">
        <f>IF(ISBLANK(D41),"",VLOOKUP('Seznam zaměstnanců'!D41,'ISPV - mzdová sféra ČR '!_xlnm.Print_Area,8,FALSE))</f>
        <v/>
      </c>
      <c r="F41" s="52" t="str">
        <f>IF(ISBLANK(D41),"",VLOOKUP('Seznam zaměstnanců'!D41,'ISPV - mzdová sféra ČR '!_xlnm.Print_Area,7,FALSE))</f>
        <v/>
      </c>
      <c r="G41" s="50"/>
      <c r="H41" s="4"/>
      <c r="I41" s="41" t="str">
        <f t="shared" si="2"/>
        <v/>
      </c>
      <c r="J41" s="56" t="str">
        <f t="shared" si="1"/>
        <v/>
      </c>
      <c r="K41" s="13"/>
      <c r="L41" t="str">
        <f t="shared" si="0"/>
        <v/>
      </c>
    </row>
    <row r="42" spans="1:12">
      <c r="A42" s="7" t="s">
        <v>57</v>
      </c>
      <c r="B42" s="4"/>
      <c r="C42" s="52"/>
      <c r="D42" s="47"/>
      <c r="E42" s="54" t="str">
        <f>IF(ISBLANK(D42),"",VLOOKUP('Seznam zaměstnanců'!D42,'ISPV - mzdová sféra ČR '!_xlnm.Print_Area,8,FALSE))</f>
        <v/>
      </c>
      <c r="F42" s="52" t="str">
        <f>IF(ISBLANK(D42),"",VLOOKUP('Seznam zaměstnanců'!D42,'ISPV - mzdová sféra ČR '!_xlnm.Print_Area,7,FALSE))</f>
        <v/>
      </c>
      <c r="G42" s="50"/>
      <c r="H42" s="4"/>
      <c r="I42" s="41" t="str">
        <f t="shared" si="2"/>
        <v/>
      </c>
      <c r="J42" s="56" t="str">
        <f t="shared" si="1"/>
        <v/>
      </c>
      <c r="K42" s="13"/>
      <c r="L42" t="str">
        <f t="shared" si="0"/>
        <v/>
      </c>
    </row>
    <row r="43" spans="1:12">
      <c r="A43" s="7" t="s">
        <v>58</v>
      </c>
      <c r="B43" s="4"/>
      <c r="C43" s="52"/>
      <c r="D43" s="47"/>
      <c r="E43" s="54" t="str">
        <f>IF(ISBLANK(D43),"",VLOOKUP('Seznam zaměstnanců'!D43,'ISPV - mzdová sféra ČR '!_xlnm.Print_Area,8,FALSE))</f>
        <v/>
      </c>
      <c r="F43" s="52" t="str">
        <f>IF(ISBLANK(D43),"",VLOOKUP('Seznam zaměstnanců'!D43,'ISPV - mzdová sféra ČR '!_xlnm.Print_Area,7,FALSE))</f>
        <v/>
      </c>
      <c r="G43" s="50"/>
      <c r="H43" s="4"/>
      <c r="I43" s="41" t="str">
        <f t="shared" si="2"/>
        <v/>
      </c>
      <c r="J43" s="56" t="str">
        <f t="shared" si="1"/>
        <v/>
      </c>
      <c r="K43" s="13"/>
      <c r="L43" t="str">
        <f t="shared" si="0"/>
        <v/>
      </c>
    </row>
    <row r="44" spans="1:12">
      <c r="A44" s="7" t="s">
        <v>59</v>
      </c>
      <c r="B44" s="4"/>
      <c r="C44" s="52"/>
      <c r="D44" s="47"/>
      <c r="E44" s="54" t="str">
        <f>IF(ISBLANK(D44),"",VLOOKUP('Seznam zaměstnanců'!D44,'ISPV - mzdová sféra ČR '!_xlnm.Print_Area,8,FALSE))</f>
        <v/>
      </c>
      <c r="F44" s="52" t="str">
        <f>IF(ISBLANK(D44),"",VLOOKUP('Seznam zaměstnanců'!D44,'ISPV - mzdová sféra ČR '!_xlnm.Print_Area,7,FALSE))</f>
        <v/>
      </c>
      <c r="G44" s="50"/>
      <c r="H44" s="4"/>
      <c r="I44" s="41" t="str">
        <f t="shared" si="2"/>
        <v/>
      </c>
      <c r="J44" s="56" t="str">
        <f t="shared" si="1"/>
        <v/>
      </c>
      <c r="K44" s="13"/>
      <c r="L44" t="str">
        <f t="shared" si="0"/>
        <v/>
      </c>
    </row>
    <row r="45" spans="1:12">
      <c r="A45" s="7" t="s">
        <v>60</v>
      </c>
      <c r="B45" s="4"/>
      <c r="C45" s="52"/>
      <c r="D45" s="47"/>
      <c r="E45" s="54" t="str">
        <f>IF(ISBLANK(D45),"",VLOOKUP('Seznam zaměstnanců'!D45,'ISPV - mzdová sféra ČR '!_xlnm.Print_Area,8,FALSE))</f>
        <v/>
      </c>
      <c r="F45" s="52" t="str">
        <f>IF(ISBLANK(D45),"",VLOOKUP('Seznam zaměstnanců'!D45,'ISPV - mzdová sféra ČR '!_xlnm.Print_Area,7,FALSE))</f>
        <v/>
      </c>
      <c r="G45" s="50"/>
      <c r="H45" s="4"/>
      <c r="I45" s="41" t="str">
        <f t="shared" si="2"/>
        <v/>
      </c>
      <c r="J45" s="56" t="str">
        <f t="shared" si="1"/>
        <v/>
      </c>
      <c r="K45" s="13"/>
      <c r="L45" t="str">
        <f t="shared" si="0"/>
        <v/>
      </c>
    </row>
    <row r="46" spans="1:12">
      <c r="A46" s="7" t="s">
        <v>61</v>
      </c>
      <c r="B46" s="4"/>
      <c r="C46" s="52"/>
      <c r="D46" s="47"/>
      <c r="E46" s="54" t="str">
        <f>IF(ISBLANK(D46),"",VLOOKUP('Seznam zaměstnanců'!D46,'ISPV - mzdová sféra ČR '!_xlnm.Print_Area,8,FALSE))</f>
        <v/>
      </c>
      <c r="F46" s="52" t="str">
        <f>IF(ISBLANK(D46),"",VLOOKUP('Seznam zaměstnanců'!D46,'ISPV - mzdová sféra ČR '!_xlnm.Print_Area,7,FALSE))</f>
        <v/>
      </c>
      <c r="G46" s="50"/>
      <c r="H46" s="4"/>
      <c r="I46" s="41" t="str">
        <f t="shared" si="2"/>
        <v/>
      </c>
      <c r="J46" s="56" t="str">
        <f t="shared" si="1"/>
        <v/>
      </c>
      <c r="K46" s="13"/>
      <c r="L46" t="str">
        <f t="shared" si="0"/>
        <v/>
      </c>
    </row>
    <row r="47" spans="1:12">
      <c r="A47" s="7" t="s">
        <v>62</v>
      </c>
      <c r="B47" s="4"/>
      <c r="C47" s="52"/>
      <c r="D47" s="47"/>
      <c r="E47" s="54" t="str">
        <f>IF(ISBLANK(D47),"",VLOOKUP('Seznam zaměstnanců'!D47,'ISPV - mzdová sféra ČR '!_xlnm.Print_Area,8,FALSE))</f>
        <v/>
      </c>
      <c r="F47" s="52" t="str">
        <f>IF(ISBLANK(D47),"",VLOOKUP('Seznam zaměstnanců'!D47,'ISPV - mzdová sféra ČR '!_xlnm.Print_Area,7,FALSE))</f>
        <v/>
      </c>
      <c r="G47" s="50"/>
      <c r="H47" s="4"/>
      <c r="I47" s="41" t="str">
        <f t="shared" si="2"/>
        <v/>
      </c>
      <c r="J47" s="56" t="str">
        <f t="shared" si="1"/>
        <v/>
      </c>
      <c r="K47" s="13"/>
      <c r="L47" t="str">
        <f t="shared" si="0"/>
        <v/>
      </c>
    </row>
    <row r="48" spans="1:12">
      <c r="A48" s="7" t="s">
        <v>63</v>
      </c>
      <c r="B48" s="4"/>
      <c r="C48" s="52"/>
      <c r="D48" s="47"/>
      <c r="E48" s="54" t="str">
        <f>IF(ISBLANK(D48),"",VLOOKUP('Seznam zaměstnanců'!D48,'ISPV - mzdová sféra ČR '!_xlnm.Print_Area,8,FALSE))</f>
        <v/>
      </c>
      <c r="F48" s="52" t="str">
        <f>IF(ISBLANK(D48),"",VLOOKUP('Seznam zaměstnanců'!D48,'ISPV - mzdová sféra ČR '!_xlnm.Print_Area,7,FALSE))</f>
        <v/>
      </c>
      <c r="G48" s="50"/>
      <c r="H48" s="4"/>
      <c r="I48" s="41" t="str">
        <f t="shared" si="2"/>
        <v/>
      </c>
      <c r="J48" s="56" t="str">
        <f t="shared" si="1"/>
        <v/>
      </c>
      <c r="K48" s="13"/>
      <c r="L48" t="str">
        <f t="shared" si="0"/>
        <v/>
      </c>
    </row>
    <row r="49" spans="1:12">
      <c r="A49" s="7" t="s">
        <v>64</v>
      </c>
      <c r="B49" s="4"/>
      <c r="C49" s="52"/>
      <c r="D49" s="47"/>
      <c r="E49" s="54" t="str">
        <f>IF(ISBLANK(D49),"",VLOOKUP('Seznam zaměstnanců'!D49,'ISPV - mzdová sféra ČR '!_xlnm.Print_Area,8,FALSE))</f>
        <v/>
      </c>
      <c r="F49" s="52" t="str">
        <f>IF(ISBLANK(D49),"",VLOOKUP('Seznam zaměstnanců'!D49,'ISPV - mzdová sféra ČR '!_xlnm.Print_Area,7,FALSE))</f>
        <v/>
      </c>
      <c r="G49" s="50"/>
      <c r="H49" s="4"/>
      <c r="I49" s="41" t="str">
        <f t="shared" si="2"/>
        <v/>
      </c>
      <c r="J49" s="56" t="str">
        <f t="shared" si="1"/>
        <v/>
      </c>
      <c r="K49" s="13"/>
      <c r="L49" t="str">
        <f t="shared" si="0"/>
        <v/>
      </c>
    </row>
    <row r="50" spans="1:12">
      <c r="A50" s="7" t="s">
        <v>65</v>
      </c>
      <c r="B50" s="4"/>
      <c r="C50" s="52"/>
      <c r="D50" s="47"/>
      <c r="E50" s="54" t="str">
        <f>IF(ISBLANK(D50),"",VLOOKUP('Seznam zaměstnanců'!D50,'ISPV - mzdová sféra ČR '!_xlnm.Print_Area,8,FALSE))</f>
        <v/>
      </c>
      <c r="F50" s="52" t="str">
        <f>IF(ISBLANK(D50),"",VLOOKUP('Seznam zaměstnanců'!D50,'ISPV - mzdová sféra ČR '!_xlnm.Print_Area,7,FALSE))</f>
        <v/>
      </c>
      <c r="G50" s="50"/>
      <c r="H50" s="4"/>
      <c r="I50" s="41" t="str">
        <f t="shared" si="2"/>
        <v/>
      </c>
      <c r="J50" s="56" t="str">
        <f t="shared" si="1"/>
        <v/>
      </c>
      <c r="K50" s="13"/>
      <c r="L50" t="str">
        <f t="shared" si="0"/>
        <v/>
      </c>
    </row>
    <row r="51" spans="1:12">
      <c r="A51" s="7" t="s">
        <v>66</v>
      </c>
      <c r="B51" s="4"/>
      <c r="C51" s="52"/>
      <c r="D51" s="47"/>
      <c r="E51" s="54" t="str">
        <f>IF(ISBLANK(D51),"",VLOOKUP('Seznam zaměstnanců'!D51,'ISPV - mzdová sféra ČR '!_xlnm.Print_Area,8,FALSE))</f>
        <v/>
      </c>
      <c r="F51" s="52" t="str">
        <f>IF(ISBLANK(D51),"",VLOOKUP('Seznam zaměstnanců'!D51,'ISPV - mzdová sféra ČR '!_xlnm.Print_Area,7,FALSE))</f>
        <v/>
      </c>
      <c r="G51" s="50"/>
      <c r="H51" s="4"/>
      <c r="I51" s="41" t="str">
        <f t="shared" si="2"/>
        <v/>
      </c>
      <c r="J51" s="56" t="str">
        <f t="shared" si="1"/>
        <v/>
      </c>
      <c r="K51" s="13"/>
      <c r="L51" t="str">
        <f t="shared" si="0"/>
        <v/>
      </c>
    </row>
    <row r="52" spans="1:12">
      <c r="A52" s="7" t="s">
        <v>67</v>
      </c>
      <c r="B52" s="4"/>
      <c r="C52" s="52"/>
      <c r="D52" s="47"/>
      <c r="E52" s="54" t="str">
        <f>IF(ISBLANK(D52),"",VLOOKUP('Seznam zaměstnanců'!D52,'ISPV - mzdová sféra ČR '!_xlnm.Print_Area,8,FALSE))</f>
        <v/>
      </c>
      <c r="F52" s="52" t="str">
        <f>IF(ISBLANK(D52),"",VLOOKUP('Seznam zaměstnanců'!D52,'ISPV - mzdová sféra ČR '!_xlnm.Print_Area,7,FALSE))</f>
        <v/>
      </c>
      <c r="G52" s="50"/>
      <c r="H52" s="4"/>
      <c r="I52" s="41" t="str">
        <f t="shared" si="2"/>
        <v/>
      </c>
      <c r="J52" s="56" t="str">
        <f t="shared" si="1"/>
        <v/>
      </c>
      <c r="K52" s="13"/>
      <c r="L52" t="str">
        <f t="shared" si="0"/>
        <v/>
      </c>
    </row>
    <row r="53" spans="1:12">
      <c r="A53" s="7" t="s">
        <v>68</v>
      </c>
      <c r="B53" s="4"/>
      <c r="C53" s="52"/>
      <c r="D53" s="47"/>
      <c r="E53" s="54" t="str">
        <f>IF(ISBLANK(D53),"",VLOOKUP('Seznam zaměstnanců'!D53,'ISPV - mzdová sféra ČR '!_xlnm.Print_Area,8,FALSE))</f>
        <v/>
      </c>
      <c r="F53" s="52" t="str">
        <f>IF(ISBLANK(D53),"",VLOOKUP('Seznam zaměstnanců'!D53,'ISPV - mzdová sféra ČR '!_xlnm.Print_Area,7,FALSE))</f>
        <v/>
      </c>
      <c r="G53" s="50"/>
      <c r="H53" s="4"/>
      <c r="I53" s="41" t="str">
        <f t="shared" si="2"/>
        <v/>
      </c>
      <c r="J53" s="56" t="str">
        <f t="shared" si="1"/>
        <v/>
      </c>
      <c r="K53" s="13"/>
      <c r="L53" t="str">
        <f t="shared" si="0"/>
        <v/>
      </c>
    </row>
    <row r="54" spans="1:12">
      <c r="A54" s="7" t="s">
        <v>69</v>
      </c>
      <c r="B54" s="4"/>
      <c r="C54" s="52"/>
      <c r="D54" s="47"/>
      <c r="E54" s="54" t="str">
        <f>IF(ISBLANK(D54),"",VLOOKUP('Seznam zaměstnanců'!D54,'ISPV - mzdová sféra ČR '!_xlnm.Print_Area,8,FALSE))</f>
        <v/>
      </c>
      <c r="F54" s="52" t="str">
        <f>IF(ISBLANK(D54),"",VLOOKUP('Seznam zaměstnanců'!D54,'ISPV - mzdová sféra ČR '!_xlnm.Print_Area,7,FALSE))</f>
        <v/>
      </c>
      <c r="G54" s="50"/>
      <c r="H54" s="4"/>
      <c r="I54" s="41" t="str">
        <f t="shared" si="2"/>
        <v/>
      </c>
      <c r="J54" s="56" t="str">
        <f t="shared" si="1"/>
        <v/>
      </c>
      <c r="K54" s="13"/>
      <c r="L54" t="str">
        <f t="shared" si="0"/>
        <v/>
      </c>
    </row>
    <row r="55" spans="1:12">
      <c r="A55" s="7" t="s">
        <v>70</v>
      </c>
      <c r="B55" s="4"/>
      <c r="C55" s="52"/>
      <c r="D55" s="47"/>
      <c r="E55" s="54" t="str">
        <f>IF(ISBLANK(D55),"",VLOOKUP('Seznam zaměstnanců'!D55,'ISPV - mzdová sféra ČR '!_xlnm.Print_Area,8,FALSE))</f>
        <v/>
      </c>
      <c r="F55" s="52" t="str">
        <f>IF(ISBLANK(D55),"",VLOOKUP('Seznam zaměstnanců'!D55,'ISPV - mzdová sféra ČR '!_xlnm.Print_Area,7,FALSE))</f>
        <v/>
      </c>
      <c r="G55" s="50"/>
      <c r="H55" s="4"/>
      <c r="I55" s="41" t="str">
        <f t="shared" si="2"/>
        <v/>
      </c>
      <c r="J55" s="56" t="str">
        <f t="shared" si="1"/>
        <v/>
      </c>
      <c r="K55" s="13"/>
      <c r="L55" t="str">
        <f t="shared" si="0"/>
        <v/>
      </c>
    </row>
    <row r="56" spans="1:12" ht="15.75" thickBot="1">
      <c r="A56" s="8" t="s">
        <v>71</v>
      </c>
      <c r="B56" s="9"/>
      <c r="C56" s="9"/>
      <c r="D56" s="48"/>
      <c r="E56" s="9" t="str">
        <f>IF(ISBLANK(D56),"",VLOOKUP('Seznam zaměstnanců'!D56,'ISPV - mzdová sféra ČR '!_xlnm.Print_Area,8,FALSE))</f>
        <v/>
      </c>
      <c r="F56" s="9" t="str">
        <f>IF(ISBLANK(D56),"",VLOOKUP('Seznam zaměstnanců'!D56,'ISPV - mzdová sféra ČR '!_xlnm.Print_Area,7,FALSE))</f>
        <v/>
      </c>
      <c r="G56" s="51"/>
      <c r="H56" s="9"/>
      <c r="I56" s="42" t="str">
        <f t="shared" si="2"/>
        <v/>
      </c>
      <c r="J56" s="57" t="str">
        <f t="shared" si="1"/>
        <v/>
      </c>
      <c r="K56" s="14"/>
      <c r="L56" t="str">
        <f t="shared" si="0"/>
        <v/>
      </c>
    </row>
  </sheetData>
  <mergeCells count="12">
    <mergeCell ref="A4:L4"/>
    <mergeCell ref="A5:A6"/>
    <mergeCell ref="B5:B6"/>
    <mergeCell ref="C5:C6"/>
    <mergeCell ref="D5:D6"/>
    <mergeCell ref="F5:F6"/>
    <mergeCell ref="G5:G6"/>
    <mergeCell ref="H5:H6"/>
    <mergeCell ref="I5:I6"/>
    <mergeCell ref="K5:K6"/>
    <mergeCell ref="E5:E6"/>
    <mergeCell ref="J5:J6"/>
  </mergeCells>
  <conditionalFormatting sqref="I7:I56">
    <cfRule type="expression" dxfId="0" priority="1">
      <formula>J7="ANO"</formula>
    </cfRule>
  </conditionalFormatting>
  <dataValidations count="1">
    <dataValidation type="decimal" allowBlank="1" showInputMessage="1" showErrorMessage="1" error="Maximálně do výše 9. decilu (sloupec F)" sqref="C7:C56" xr:uid="{4FB72577-8DE4-402C-9A61-8FB281A003A4}">
      <formula1>0</formula1>
      <formula2>F7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E21D43-FF73-4FF4-8528-856150C02B38}">
          <x14:formula1>
            <xm:f>'ISPV - mzdová sféra ČR '!$A$10:$A$11</xm:f>
          </x14:formula1>
          <xm:sqref>D7:D56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2F13-FE42-4061-B0AA-4B1357B3695B}">
  <sheetPr>
    <tabColor theme="5" tint="0.39997558519241921"/>
  </sheetPr>
  <dimension ref="A1:U11"/>
  <sheetViews>
    <sheetView showGridLines="0" zoomScaleNormal="100" zoomScaleSheetLayoutView="100" workbookViewId="0">
      <selection activeCell="G10" sqref="G10"/>
    </sheetView>
  </sheetViews>
  <sheetFormatPr defaultColWidth="7.85546875" defaultRowHeight="12.75"/>
  <cols>
    <col min="1" max="1" width="56.5703125" style="22" customWidth="1"/>
    <col min="2" max="2" width="15.5703125" style="22" customWidth="1"/>
    <col min="3" max="3" width="13.42578125" style="22" customWidth="1"/>
    <col min="4" max="7" width="8.7109375" style="27" customWidth="1"/>
    <col min="8" max="8" width="8.7109375" style="28" customWidth="1"/>
    <col min="9" max="12" width="8.5703125" style="28" customWidth="1"/>
    <col min="13" max="13" width="7.140625" style="22" customWidth="1"/>
    <col min="14" max="14" width="7.28515625" style="22" bestFit="1" customWidth="1"/>
    <col min="15" max="15" width="16.7109375" style="22" bestFit="1" customWidth="1"/>
    <col min="16" max="21" width="9" style="22" customWidth="1"/>
    <col min="22" max="16384" width="7.85546875" style="22"/>
  </cols>
  <sheetData>
    <row r="1" spans="1:21" s="17" customFormat="1" ht="23.85" customHeight="1" thickBot="1">
      <c r="A1" s="39" t="s">
        <v>72</v>
      </c>
      <c r="B1" s="38"/>
      <c r="C1" s="37" t="s">
        <v>73</v>
      </c>
      <c r="D1" s="39" t="s">
        <v>72</v>
      </c>
      <c r="E1" s="38"/>
      <c r="F1" s="38"/>
      <c r="G1" s="38"/>
      <c r="H1" s="38"/>
      <c r="I1" s="38"/>
      <c r="J1" s="38"/>
      <c r="K1" s="38"/>
      <c r="L1" s="38"/>
      <c r="M1" s="37" t="s">
        <v>73</v>
      </c>
      <c r="N1" s="15"/>
      <c r="O1" s="16"/>
      <c r="P1" s="15"/>
      <c r="Q1" s="16"/>
    </row>
    <row r="2" spans="1:21">
      <c r="A2" s="18"/>
      <c r="B2" s="19"/>
      <c r="C2" s="19"/>
      <c r="D2" s="20"/>
      <c r="E2" s="20"/>
      <c r="F2" s="20"/>
      <c r="G2" s="20"/>
      <c r="H2" s="19"/>
      <c r="I2" s="21"/>
      <c r="J2" s="21"/>
      <c r="K2" s="21"/>
      <c r="L2" s="21"/>
      <c r="O2" s="21"/>
      <c r="P2" s="21"/>
      <c r="Q2" s="21"/>
      <c r="R2" s="21"/>
      <c r="S2" s="21"/>
      <c r="T2" s="21"/>
      <c r="U2" s="21"/>
    </row>
    <row r="3" spans="1:21" ht="20.45" customHeight="1">
      <c r="A3" s="115" t="s">
        <v>74</v>
      </c>
      <c r="B3" s="115"/>
      <c r="C3" s="115"/>
      <c r="D3" s="115" t="s">
        <v>74</v>
      </c>
      <c r="E3" s="115"/>
      <c r="F3" s="115"/>
      <c r="G3" s="115"/>
      <c r="H3" s="115"/>
      <c r="I3" s="115"/>
      <c r="J3" s="115"/>
      <c r="K3" s="115"/>
      <c r="L3" s="115"/>
      <c r="M3" s="115"/>
      <c r="O3" s="21"/>
      <c r="P3" s="21"/>
      <c r="Q3" s="21"/>
      <c r="R3" s="21"/>
      <c r="S3" s="21"/>
      <c r="T3" s="21"/>
      <c r="U3" s="21"/>
    </row>
    <row r="4" spans="1:21" ht="15.7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O4" s="21"/>
      <c r="P4" s="21"/>
      <c r="Q4" s="21"/>
      <c r="R4" s="21"/>
      <c r="S4" s="21"/>
      <c r="T4" s="21"/>
      <c r="U4" s="21"/>
    </row>
    <row r="5" spans="1:21" s="23" customFormat="1">
      <c r="A5" s="117" t="s">
        <v>75</v>
      </c>
      <c r="B5" s="120" t="s">
        <v>76</v>
      </c>
      <c r="C5" s="121" t="s">
        <v>77</v>
      </c>
      <c r="D5" s="120" t="s">
        <v>78</v>
      </c>
      <c r="E5" s="120"/>
      <c r="F5" s="120"/>
      <c r="G5" s="120"/>
      <c r="H5" s="120" t="s">
        <v>77</v>
      </c>
      <c r="I5" s="120"/>
      <c r="J5" s="120"/>
      <c r="K5" s="120"/>
      <c r="L5" s="120" t="s">
        <v>79</v>
      </c>
      <c r="M5" s="121" t="s">
        <v>80</v>
      </c>
    </row>
    <row r="6" spans="1:21" s="23" customFormat="1">
      <c r="A6" s="118"/>
      <c r="B6" s="120"/>
      <c r="C6" s="122"/>
      <c r="D6" s="120" t="s">
        <v>81</v>
      </c>
      <c r="E6" s="120" t="s">
        <v>82</v>
      </c>
      <c r="F6" s="120" t="s">
        <v>83</v>
      </c>
      <c r="G6" s="120" t="s">
        <v>84</v>
      </c>
      <c r="H6" s="120" t="s">
        <v>85</v>
      </c>
      <c r="I6" s="112" t="s">
        <v>86</v>
      </c>
      <c r="J6" s="113"/>
      <c r="K6" s="114"/>
      <c r="L6" s="120"/>
      <c r="M6" s="123"/>
    </row>
    <row r="7" spans="1:21" s="23" customFormat="1">
      <c r="A7" s="118"/>
      <c r="B7" s="120"/>
      <c r="C7" s="36" t="s">
        <v>87</v>
      </c>
      <c r="D7" s="120"/>
      <c r="E7" s="120"/>
      <c r="F7" s="120"/>
      <c r="G7" s="120"/>
      <c r="H7" s="120"/>
      <c r="I7" s="35" t="s">
        <v>88</v>
      </c>
      <c r="J7" s="35" t="s">
        <v>89</v>
      </c>
      <c r="K7" s="35" t="s">
        <v>90</v>
      </c>
      <c r="L7" s="120"/>
      <c r="M7" s="123"/>
    </row>
    <row r="8" spans="1:21" s="23" customFormat="1" ht="15" customHeight="1" thickBot="1">
      <c r="A8" s="119"/>
      <c r="B8" s="34" t="s">
        <v>91</v>
      </c>
      <c r="C8" s="34" t="s">
        <v>92</v>
      </c>
      <c r="D8" s="34" t="s">
        <v>92</v>
      </c>
      <c r="E8" s="34" t="s">
        <v>92</v>
      </c>
      <c r="F8" s="34" t="s">
        <v>92</v>
      </c>
      <c r="G8" s="34" t="s">
        <v>92</v>
      </c>
      <c r="H8" s="34" t="s">
        <v>92</v>
      </c>
      <c r="I8" s="34" t="s">
        <v>93</v>
      </c>
      <c r="J8" s="34" t="s">
        <v>93</v>
      </c>
      <c r="K8" s="34" t="s">
        <v>93</v>
      </c>
      <c r="L8" s="34" t="s">
        <v>94</v>
      </c>
      <c r="M8" s="124"/>
    </row>
    <row r="9" spans="1:21" s="23" customFormat="1" ht="0.9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21" s="24" customFormat="1" ht="13.5" customHeight="1">
      <c r="A10" s="43" t="s">
        <v>97</v>
      </c>
      <c r="B10" s="32">
        <v>3.4539</v>
      </c>
      <c r="C10" s="45">
        <v>40802.674099999997</v>
      </c>
      <c r="D10" s="31">
        <v>24489.144899999999</v>
      </c>
      <c r="E10" s="31">
        <v>31952.484400000001</v>
      </c>
      <c r="F10" s="31">
        <v>53142.786899999999</v>
      </c>
      <c r="G10" s="44">
        <v>67041.268599999996</v>
      </c>
      <c r="H10" s="31">
        <v>45005.040300000001</v>
      </c>
      <c r="I10" s="30">
        <v>13.23</v>
      </c>
      <c r="J10" s="30">
        <v>1.59</v>
      </c>
      <c r="K10" s="30">
        <v>14.09</v>
      </c>
      <c r="L10" s="30">
        <v>172.45760000000001</v>
      </c>
      <c r="M10" s="29" t="s">
        <v>95</v>
      </c>
      <c r="O10" s="23"/>
      <c r="P10" s="25"/>
      <c r="Q10" s="25"/>
      <c r="R10" s="26"/>
      <c r="S10" s="23"/>
      <c r="T10" s="23"/>
      <c r="U10" s="23"/>
    </row>
    <row r="11" spans="1:21" s="24" customFormat="1" ht="13.5" customHeight="1">
      <c r="A11" s="43" t="s">
        <v>98</v>
      </c>
      <c r="B11" s="32">
        <v>1.2765</v>
      </c>
      <c r="C11" s="45">
        <v>54629.242899999997</v>
      </c>
      <c r="D11" s="31">
        <v>34603.721400000002</v>
      </c>
      <c r="E11" s="31">
        <v>40801.652600000001</v>
      </c>
      <c r="F11" s="31">
        <v>73039.08</v>
      </c>
      <c r="G11" s="44">
        <v>100293.49709999999</v>
      </c>
      <c r="H11" s="31">
        <v>62675.829700000002</v>
      </c>
      <c r="I11" s="30">
        <v>13.35</v>
      </c>
      <c r="J11" s="30">
        <v>0.71</v>
      </c>
      <c r="K11" s="30">
        <v>10.59</v>
      </c>
      <c r="L11" s="30">
        <v>171.52</v>
      </c>
      <c r="M11" s="29" t="s">
        <v>96</v>
      </c>
      <c r="O11" s="23"/>
      <c r="P11" s="25"/>
      <c r="Q11" s="25"/>
      <c r="R11" s="26"/>
      <c r="S11" s="23"/>
      <c r="T11" s="23"/>
      <c r="U11" s="23"/>
    </row>
  </sheetData>
  <mergeCells count="17"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7e2948d6782fb5b235b313c19d881878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1508fe4151cd3403fcdb8e30fc265a90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AlliumSigner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4976bc-2dfb-4505-9453-ba145fbc9cc3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0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AFF5C-AFFB-4F6E-8DF0-52FD21CCA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customXml/itemProps3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Pokyny pro vyplnění</vt:lpstr>
      <vt:lpstr>Seznam zaměstnanců</vt:lpstr>
      <vt:lpstr>ISPV - mzdová sféra ČR </vt:lpstr>
      <vt:lpstr>'ISPV - mzdová sféra ČR '!Názvy_tisku</vt:lpstr>
      <vt:lpstr>'ISPV - mzdová sféra ČR '!Oblast_tisku</vt:lpstr>
      <vt:lpstr>'ISPV - mzdová sféra ČR '!Print_Area</vt:lpstr>
      <vt:lpstr>'ISPV - mzdová sféra ČR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Štěrba Pavel</cp:lastModifiedBy>
  <cp:revision/>
  <dcterms:created xsi:type="dcterms:W3CDTF">2022-05-17T14:52:11Z</dcterms:created>
  <dcterms:modified xsi:type="dcterms:W3CDTF">2023-08-07T12:43:03Z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